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338" activeTab="0"/>
  </bookViews>
  <sheets>
    <sheet name="Лист1 (2)" sheetId="1" r:id="rId1"/>
  </sheets>
  <definedNames>
    <definedName name="Excel_BuiltIn_Print_Area_1" localSheetId="0">'Лист1 (2)'!$A$1:$J$166</definedName>
    <definedName name="Excel_BuiltIn_Print_Area_1">#REF!</definedName>
    <definedName name="Excel_BuiltIn_Print_Titles_1" localSheetId="0">'Лист1 (2)'!$A$9:$IU$9</definedName>
    <definedName name="Excel_BuiltIn_Print_Titles_1">#REF!</definedName>
    <definedName name="_xlnm.Print_Titles" localSheetId="0">'Лист1 (2)'!$9:$9</definedName>
    <definedName name="_xlnm.Print_Area" localSheetId="0">'Лист1 (2)'!$A$1:$J$142</definedName>
  </definedNames>
  <calcPr fullCalcOnLoad="1" fullPrecision="0"/>
</workbook>
</file>

<file path=xl/sharedStrings.xml><?xml version="1.0" encoding="utf-8"?>
<sst xmlns="http://schemas.openxmlformats.org/spreadsheetml/2006/main" count="487" uniqueCount="265">
  <si>
    <t>Предоставлять ежемесячные денежные выплаты многодетным семьям на оплату жилищно-коммунальных услуг  в размерах:
- 50%  в 2008г.; 70%  2009г.; 100% в 2010г.</t>
  </si>
  <si>
    <t>Повышение статуса мно-годетной семьи,  поощрение многодетности</t>
  </si>
  <si>
    <t>Повышение статуса мно-годетной семьи, поощрение многодетности</t>
  </si>
  <si>
    <t>Выявлять семьи "группы риска" и оказывать им материальную поддержку и комплексную помощь (психолого-педагогическая, правовая, медицинская и др.)</t>
  </si>
  <si>
    <t>Организовывать проведение летней оздоровительной кампании для детей и подростков</t>
  </si>
  <si>
    <t>Отдых, оздоровление и занятость детей и подростков</t>
  </si>
  <si>
    <t>Внебюд-жетные средства концерна  "Росэнерго-атом"</t>
  </si>
  <si>
    <t>Управление Федеральной миграционной службы (УФМС) в г.Волго-донске</t>
  </si>
  <si>
    <t>ГУ ЦЗН города, Союз работода-телей, работо-датели</t>
  </si>
  <si>
    <t>- врожденных пороков развития новорожденных;</t>
  </si>
  <si>
    <t>Отдел по работе с молодежью администра-ции города</t>
  </si>
  <si>
    <t>-строительство, ремонт, реконструкция и оборудование школьных стадионов и дворовых спортивных площадок по месту жительства;</t>
  </si>
  <si>
    <t>-введение в микрорайонах города штатных единиц инструкторов по физической культуре и спорту;</t>
  </si>
  <si>
    <t>-состояния окружающей среды (атмосферный воздух, питьевая вода, шумовая нагрузка);</t>
  </si>
  <si>
    <t>-условий обучения и пребывания детей в образовательных учреждениях;</t>
  </si>
  <si>
    <t xml:space="preserve">-радиационной обстановки на территории города; </t>
  </si>
  <si>
    <t>-местный бюджет;</t>
  </si>
  <si>
    <t>-областной бюджет;</t>
  </si>
  <si>
    <t>-федеральный бюджет;</t>
  </si>
  <si>
    <t>2008г. - 440 мест (МОУ НШ №28, В(С) ОШ №3);
2009г. – 220 мест (МОУ СОШ №25);
2010 г. - 220 мест (МОУ СОШ №31)</t>
  </si>
  <si>
    <t>-местный бюджет, тыс. руб.;</t>
  </si>
  <si>
    <t>-областной бюджет, тыс. руб.;</t>
  </si>
  <si>
    <t>-федеральный бюджет, тыс. руб.;</t>
  </si>
  <si>
    <t>900</t>
  </si>
  <si>
    <t>1000</t>
  </si>
  <si>
    <t>1100</t>
  </si>
  <si>
    <t>25</t>
  </si>
  <si>
    <t>Улучшение качества жизни этих категорий граждан</t>
  </si>
  <si>
    <t>50</t>
  </si>
  <si>
    <t>Повышать качество и квалификацию рабочей силы путем организации внутрифирменной подготовки персонала</t>
  </si>
  <si>
    <t>Улучшение качества рабочей силы</t>
  </si>
  <si>
    <t>Баланс спроса и предложения рабочей силы на рынке труда</t>
  </si>
  <si>
    <t>Проводить консультационную и разъяснительную работу среди населения о реализации целевых программ государственной поддержки граждан по приобретению жилья в Ростовской области</t>
  </si>
  <si>
    <t>Повышение статуса семейных отношений</t>
  </si>
  <si>
    <t>Увеличение количества усыновителей, опекунов и попечителей</t>
  </si>
  <si>
    <t>Повышение статуса семейных отношений и многодетных семей</t>
  </si>
  <si>
    <t>Снижение очереди, рост охвата детей дошкольным образованием</t>
  </si>
  <si>
    <t>Профилактика социального сиротства</t>
  </si>
  <si>
    <t>Снижение уровня нелегальной миграции</t>
  </si>
  <si>
    <t>№</t>
  </si>
  <si>
    <t>Наименование мероприятия</t>
  </si>
  <si>
    <t>Исполнитель</t>
  </si>
  <si>
    <t>Объём финансирования, тыс. руб.</t>
  </si>
  <si>
    <t>Ожидаемые конечные результаты</t>
  </si>
  <si>
    <t>Всего</t>
  </si>
  <si>
    <t>в том числе</t>
  </si>
  <si>
    <t>1</t>
  </si>
  <si>
    <t>3</t>
  </si>
  <si>
    <t>4</t>
  </si>
  <si>
    <t>2008</t>
  </si>
  <si>
    <t>2008 – 2010</t>
  </si>
  <si>
    <t>Местный бюджет</t>
  </si>
  <si>
    <t>Администрация города</t>
  </si>
  <si>
    <t>2008-2010</t>
  </si>
  <si>
    <t>Улучшение качества медицинской помощи</t>
  </si>
  <si>
    <t>Оснастить женские консультации, родильные стационары современной лечебно-диагностической  аппаратурой в соответствии с Табелем оснащения (по потребности)</t>
  </si>
  <si>
    <t xml:space="preserve">Улучшение  здоровья и снижение смертности от сердечно-сосудистых заболеваний </t>
  </si>
  <si>
    <t>Областной бюджет</t>
  </si>
  <si>
    <t>Проводить мониторинги:</t>
  </si>
  <si>
    <t>Формирование здорового образа жизни</t>
  </si>
  <si>
    <t>Обеспечить 100% охват  диспансеризацией женщин, работающих во вредных условиях труда</t>
  </si>
  <si>
    <t>-состояния окружающей среды (атмосферный воздух, питьевая вода, шумовая нагрузка) и условий обучения и пребывания детей в образовательных учреждениях</t>
  </si>
  <si>
    <t>Снижение негативного влияния факторов среды обитания на здоровье населения</t>
  </si>
  <si>
    <t>Улучшение качества и продолжительности жизни этих категорий граждан</t>
  </si>
  <si>
    <t xml:space="preserve">Снижение младенческой смертности среди недоношенных и незрелых детей. </t>
  </si>
  <si>
    <t>Произвести закупку тропониновых тестов для ранней диагностики острого инфаркта миокарда на догоспитальном этапе (по потребности)</t>
  </si>
  <si>
    <t>2</t>
  </si>
  <si>
    <t>2008-2009</t>
  </si>
  <si>
    <t>Оказывать адресную социальную помощь в соответствии с областным законом "Об адресной социальной помощи в Ростовской области"</t>
  </si>
  <si>
    <t>Обеспечить:</t>
  </si>
  <si>
    <t>Продолжить проведение городской Спартакиады трудящихся "За единую и здоровую Россию в 21 веке"</t>
  </si>
  <si>
    <t>-оснащение спортивным оборудованием и инвентарем спортивных площадок и клубов по месту жительства</t>
  </si>
  <si>
    <t>-внебюджетные средства</t>
  </si>
  <si>
    <t>ИТОГО по программе по источникам финансирования:</t>
  </si>
  <si>
    <t>-внебюджетные средства (средства работодателей)</t>
  </si>
  <si>
    <t xml:space="preserve">Совершенствовать противопожарную безопасность учреждений образования </t>
  </si>
  <si>
    <t>Не требует финансиро-вания</t>
  </si>
  <si>
    <t>98316,0</t>
  </si>
  <si>
    <t>110114,0</t>
  </si>
  <si>
    <t>163752,0</t>
  </si>
  <si>
    <t>183402,0</t>
  </si>
  <si>
    <t>Областной бюджет*</t>
  </si>
  <si>
    <t>Местный бюджет*</t>
  </si>
  <si>
    <t>* -  по данным мероприятиям объемы финансирования уточняются</t>
  </si>
  <si>
    <t>Создание специальных условий и охрана здоровья инвалидов</t>
  </si>
  <si>
    <t>Продолжить организацию профессионального обучения безработных граждан</t>
  </si>
  <si>
    <t>1385,73</t>
  </si>
  <si>
    <t>1464,71</t>
  </si>
  <si>
    <t>1536,48</t>
  </si>
  <si>
    <t>4386,92</t>
  </si>
  <si>
    <t xml:space="preserve">Организовывать временное трудоустройство безработных граждан  от 18 до 20 лет из числа выпускников учреждений начального и среднего профессионального образования, впервые ищущих работу
</t>
  </si>
  <si>
    <t>Организовывать общественные работы для безработных  граждан, испытывающих трудности в работе</t>
  </si>
  <si>
    <t>Организовывать временное трудоустройство несовершеннолетних граждан в возрасте от 14 до 18 лет в период летних каникул и в свободное от учебы время, отдавая приоритеты особо нуждающимся подросткам</t>
  </si>
  <si>
    <t>Регулирование трудовых потоков занятости постоянных жителей города</t>
  </si>
  <si>
    <t>Проводить мониторинг профессиональных заболеваний на предприятиях города</t>
  </si>
  <si>
    <t>Управление образования города</t>
  </si>
  <si>
    <t>Комитет по физкультуре, спорту и туризму города</t>
  </si>
  <si>
    <t>ДТиСР города</t>
  </si>
  <si>
    <t>ДТиСР города, ЦСО №1, ЦСО №2</t>
  </si>
  <si>
    <t>ДТиСР города, ЦСО №1</t>
  </si>
  <si>
    <t>Отдел ЗАГС города</t>
  </si>
  <si>
    <t xml:space="preserve"> МУ УГС, Управление образования города</t>
  </si>
  <si>
    <t>- состояний, обусловленных дефицитом йода и других микронутриентов</t>
  </si>
  <si>
    <t>Предоставлять меры социальной поддержки на оплату жилищно - коммунальных услуг отдельным категориям (участники ВОВ, инвалиды, "чернобыльцы")</t>
  </si>
  <si>
    <t>Принимать меры административного и уголовного воздействия к юридическим и физическим лицам, нарушающим миграционное законодательство</t>
  </si>
  <si>
    <t>Выдавать заключения о целесообразности привлечения и использования иностранной рабочей силы</t>
  </si>
  <si>
    <t>Реализовать мероприятия по снижению смертности населения от онкологических заболеваний путем внедрения в лечебную практику новых методов работы и технологий:                                                     - лечение больных с использованием аппарата Термотрон</t>
  </si>
  <si>
    <t>Обеспечить исполнение городских  целевых программ по развитию здравоохранения города на 2008-2010 г.г.</t>
  </si>
  <si>
    <t>Применять сурфактант (Курасурф) и иммуноглобулин для внутривенного введения для лечения новорожденных и недоношенных детей в  межрайонном неонатальном центре  (по потребности)</t>
  </si>
  <si>
    <t>Предоставлять меры социальной поддержки ветеранам труда, труженикам тыла, гражданам, пострадавшим от политических репрессий</t>
  </si>
  <si>
    <t>Программные мероприятия</t>
  </si>
  <si>
    <t>Срок испол-нения, годы</t>
  </si>
  <si>
    <t>Источник финан-сирования</t>
  </si>
  <si>
    <t>Минздрав РО, Управление здравоохра-нения города</t>
  </si>
  <si>
    <t>Федераль-ный бюджет*</t>
  </si>
  <si>
    <t>Управление здравоохра-нения города</t>
  </si>
  <si>
    <t>Укрепление кадров в медучреж-дениях</t>
  </si>
  <si>
    <t xml:space="preserve">Повышение укомплек-тованности медицинскими кадрами </t>
  </si>
  <si>
    <t>Повышение эффектив-ности лечения больных, страдающих онкологичес-кими заболева-ниями</t>
  </si>
  <si>
    <t xml:space="preserve">Управление здравоохра-нения города, МУЗ </t>
  </si>
  <si>
    <t>Снижение професси-ональной забо-леваемости</t>
  </si>
  <si>
    <t>Внебюд-жетные средства</t>
  </si>
  <si>
    <t>Предупреж-дение и  снижение производст-венного травматизма и професси-ональной заболева-емости</t>
  </si>
  <si>
    <t>Работо-датели, Управление здравоохра-нения города</t>
  </si>
  <si>
    <t>Раннее выявление профпатоло-гии женщин</t>
  </si>
  <si>
    <t>Управление образования города, отдел по работе с молодежью администра-ции города</t>
  </si>
  <si>
    <t xml:space="preserve"> Улучшение санитарно-экологическо-го состояния среды обитания человека, улучшение здоровья населения</t>
  </si>
  <si>
    <t>Федераль-ный бюджет</t>
  </si>
  <si>
    <t>ИТОГО по I разделу, тыс. руб., вт.ч.:</t>
  </si>
  <si>
    <t>Оказывать содействие в трудо-устройстве гражданам, ищущим работу:26550 чел, из них 11500 чел из числа молодежи 16-29 лет</t>
  </si>
  <si>
    <t>Пройдут профессио-нальное обуче-ние 1110 чел.,  в т.ч.: 2008г.-370 чел., 2009г. -370 чел., 2010г. -370 чел.</t>
  </si>
  <si>
    <t>ГУ ЦЗН, Союз работодате-лей, работо-датели, уч-реждения образования</t>
  </si>
  <si>
    <t>ДТиСР города, ГУ ЦЗН города, учреждения НПО</t>
  </si>
  <si>
    <t>Союз работодате-лей, рабо-тодатели</t>
  </si>
  <si>
    <t>Внебюд-жетные средства предпри-ятий</t>
  </si>
  <si>
    <t>Жилищный отдел администра-ции города</t>
  </si>
  <si>
    <t>Повышение  уровня обеспечен-ности жильем населения</t>
  </si>
  <si>
    <t xml:space="preserve">Оказание государствен-ной материаль-ной помощи </t>
  </si>
  <si>
    <t>Материальное стимулирова-ние рожда-емости, повы-шение качества питания, здоровья детей</t>
  </si>
  <si>
    <t>Не требует финанси-рования</t>
  </si>
  <si>
    <t>УФМС в г.Волго-донске</t>
  </si>
  <si>
    <t>ГУ ЦЗН города</t>
  </si>
  <si>
    <t>Обеспечение занятости соотечествен-ников</t>
  </si>
  <si>
    <t>Минздрав РО,Управ-ление здра-воохранения города</t>
  </si>
  <si>
    <t xml:space="preserve">Снижение младенческой заболеваемос-ти и смертности. </t>
  </si>
  <si>
    <t xml:space="preserve"> Снижение заболеваемос-ти  детей. Повышение эффективнос-ти профилак-тических осмотров и диспансериза-ции детского населения </t>
  </si>
  <si>
    <t>Снижение детской заболева-емости и смертности, репродук-тивных потерь</t>
  </si>
  <si>
    <t>Своевремен-ная диагнос-тика и лечение врожденных пороков развития</t>
  </si>
  <si>
    <t>Обеспечить бесплатным дополни-тельным питанием (молочными продуктами) учащихся начальных (1-4) классов муниципальных общеобразовательных школ</t>
  </si>
  <si>
    <t>Оказание госу-дарственной материальной помощи семьям с детьми; улучшение здоровья  детей</t>
  </si>
  <si>
    <t>Снижение социальной напряжен-ности в под-ростковой сре-де, организа-ция  досуга; временное трудо-устройство 6690 чел, в т.ч. 2008г.-2230, 2009г.-2235 чел., 2010 -2240 чел.</t>
  </si>
  <si>
    <t>Повышение занятости населения,  временное трудо-устройство 1205 чел., в т.ч. 2008г.-375 чел., 2009г. 400 чел.,                    2010 г.-430 чел.</t>
  </si>
  <si>
    <t xml:space="preserve"> Решение проблемы регулирования рождаемости в семьях высокого социального риска и снижение в них количества криминальных абортов </t>
  </si>
  <si>
    <t>Не требует финан-сирования</t>
  </si>
  <si>
    <t>Администра-ция     горо-да, ГУ ЦЗН города</t>
  </si>
  <si>
    <t>Приобрести 2 флакона препарата "НовоСэвен"                               (стоимость 1 флакона дозировкой 60 мг -45 тыс. руб, 120 мг. -75 тыс. руб.)</t>
  </si>
  <si>
    <t>Модернизировать технологическое оборудование пищеблоков образовательных учреждений</t>
  </si>
  <si>
    <t>Организовать и проводить по месту жительства населения спортивно - массовые мероприятия</t>
  </si>
  <si>
    <t>Организовать и проводить мероприятия по спортивно - оздоровительному туризму</t>
  </si>
  <si>
    <t>Оказывать единовременную материальную помощь гражданам пожилого возраста и инвалидам на дорогостоящее лечение, операции, обеспечить жизненно важные социальные потребности</t>
  </si>
  <si>
    <t>Организовать предоставление бытовых услуг (услуги парикмахера)  для граждан пожилого возраста и инвалидов</t>
  </si>
  <si>
    <t>Оказывать помощь в виде предоставления бесплатного питания гражданам, находящимся в трудной жизненной ситуации</t>
  </si>
  <si>
    <t>Осуществить капитальный ремонт здания под размещение социально - реабилитационного отделения (стационарное) ЦСО №1 для проживания и оздоровления граждан пожилого возраста и инвалидов</t>
  </si>
  <si>
    <t>Осуществить разработку индивидуальных программ реабилитации инвалидов (программы профессиональной реабилитации)</t>
  </si>
  <si>
    <t>II. Стимулирование рождаемости и укрепление института семьи</t>
  </si>
  <si>
    <t>Организовать психологическую поддержку, профессиональную подготовку, переподготовку и повышение квалификации переселенцев, зарегистрированных в ГУ ЦЗН города в качестве безработных граждан</t>
  </si>
  <si>
    <t>Построить и оснастить в рамках реализации мероприятий по повышению безопасности дорожного движения  автогородок на базе Центра детского творчества</t>
  </si>
  <si>
    <t>Улучшение ка-чества питания учащихся образова-тельных учреждений</t>
  </si>
  <si>
    <t>Временное трудо-устройство 120 чел, вт.ч. 2008г. -40 чел., 2009г. -40 чел., 2010г.-40 чел.</t>
  </si>
  <si>
    <t>Министер-ство здраво-охранения Ростовской области (Минздрав РО),Управ-ление здраво-охранения города</t>
  </si>
  <si>
    <t>Провести капитальный ремонт муниципального учреждения здравоохранения (МУЗ) "Родильный дом"</t>
  </si>
  <si>
    <t>Продолжить реализацию мероприятий по улучшению кадрового обеспечения медицинских учреждений</t>
  </si>
  <si>
    <t>Реализовать городские целевые программы:</t>
  </si>
  <si>
    <t xml:space="preserve">В рамках муниципальной целевой комплексной программы "Молодежь Волгодонска"  проводить:                                                                                                                         </t>
  </si>
  <si>
    <t xml:space="preserve">-соревнования, праздники, фестивали среди молодых семей; </t>
  </si>
  <si>
    <t>-спортивно - массовую, физкультурно - оздоровительную и культурно - досуговую работу среди школьников, молодежи</t>
  </si>
  <si>
    <t>Отдел по работе с молодежью администрации города, отдел культуры города, управление образования города, комитет по физической культуре, спорту и туризму города</t>
  </si>
  <si>
    <t>Комитет по физической культуре, спорту и туризму города</t>
  </si>
  <si>
    <t>В рамках муниципальной программы развития массовой физкультуры и спорта "Спорт для всех" на 2007-2010 г.г.</t>
  </si>
  <si>
    <t>-условия для организации и проведения календарных учебно - тренировочных мероприятий по различным видам спорта для детей и молодежи города;</t>
  </si>
  <si>
    <t>-условия для организации и проведения массовых спортивно - оздоровительных мероприятий по месту жительства, в т.ч.:</t>
  </si>
  <si>
    <t>Спроектировать и построить современный муниципальный комплекс в районном парке "Молодежный"</t>
  </si>
  <si>
    <t>Внебюд-жетные средства концерна  "Росэнер-гоатом"</t>
  </si>
  <si>
    <t>ТО Управления Рос-потребнадзора по РО в г.Волго-донске, Ду-бовском, Ре-монтненском, Заветинском районах, филиал ФГУЗ Центр гигиены и эпидемиологии в РО в г.Волгодонске</t>
  </si>
  <si>
    <t>Реализовать мероприятия по улучшению условий и охраны труда в г.Волгодонске на 2006-2010 годы</t>
  </si>
  <si>
    <t>Работода-тели, департамент труда и социального развития города (ДТиСР)</t>
  </si>
  <si>
    <t>Профилактика наркозави-симости населения</t>
  </si>
  <si>
    <t>Повышение безопасности жизни и здоровья учащихся</t>
  </si>
  <si>
    <t xml:space="preserve"> ТО Управления Роспотреб-надзора по РО в г.Волгодонске, Дубовском, Ремонтненском Заветинском районах,               филиал ФГУЗ Центр гигиены и эпидемиологии в РО в г.Волгодонске</t>
  </si>
  <si>
    <t>Отдел  координации  служб жизнеобес-печения города и экологии, МУП "Управление развития городского хозяйства" (УРГХ)</t>
  </si>
  <si>
    <t>Центр социального обслужива-ния (ЦСО) №1</t>
  </si>
  <si>
    <t>Улучшение качества и продолжительности жизни указанных категорий граждан</t>
  </si>
  <si>
    <t>Главное бюро медико - социальной экспертизы, ГУ центр занятости населения города (ЦЗН)</t>
  </si>
  <si>
    <t>Трудо-устройство: 2008г. -8800 чел, из них женщин -3700 чел, молодежи 16-29 лет -3800 чел,           2009г. -8850 чел, из них 3720 чел и 3830 чел. (соот-ветственно), 2010г.-8900 чел., из них 3760 чел. и 3870 чел (соот-ветственно)</t>
  </si>
  <si>
    <t>ГУ ЦЗН города, уч-реждения об-разования,  Союз рабо-тодателей, работода-тели</t>
  </si>
  <si>
    <t>Администрация города,ГУ ЦЗН города, Союз работода-телей, работода-тели, учреждения образования</t>
  </si>
  <si>
    <t>Согласовывать объемы и профили подготовки квалифицированных кадров с учреждениями начального профессионального образования (НПО)</t>
  </si>
  <si>
    <t>Организовывать и финансировать лекторий "Молодая семья"</t>
  </si>
  <si>
    <t>Организовывать чествование многодетных семей и юбиляров семейной жизни</t>
  </si>
  <si>
    <t>Финансировать изготовление памятных медалей "Я - новый житель Волгодонска" и приобретение памятных сувениров новорожденным</t>
  </si>
  <si>
    <t>Публиковать в СМИ и организовывать выпуск на телеэкране социальной рекламы по семейному устройству детей сирот</t>
  </si>
  <si>
    <t>Администрация города,  МУ Управление городского строи-тельства (УГС)</t>
  </si>
  <si>
    <t>Фонд муници-пального развития (ФМР)</t>
  </si>
  <si>
    <t>Ввести в эксплуатацию перепрофилированные дошкольные учреждения:</t>
  </si>
  <si>
    <t xml:space="preserve">Предоставлять ежемесячные пособия малоимущим семьям на детей в возрасте до 16 лет,  продолжающим обучение в общеобразовательном учреждении – до 18 лет </t>
  </si>
  <si>
    <t>Предоставлять ежемесячные денежные выплаты на детей 1-2 года жизни из малоимущих семей для приобретения специальных молочных продуктов детского питания (всего 35,5 тыс.детей)
2008г.-до 350 руб.,
2009-2010 г.г.- до 400 руб.</t>
  </si>
  <si>
    <r>
      <t>Увеличить размер ежемесячных денежных выплат многодетным семьям на каждого ребенка (всего - 48,051 тыс.детей):
2008г.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до 150руб., 2009г.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– до 200руб., 2010г.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до-200руб.</t>
    </r>
  </si>
  <si>
    <t>Руководитель аппарата Волгодонской городской Думы                                                                                          Е.Т.Хижнякова</t>
  </si>
  <si>
    <t>1)</t>
  </si>
  <si>
    <t>Раздел I. Укрепление здоровья и увеличение ожидаемой продолжительности жизни населения</t>
  </si>
  <si>
    <t>1. Укрепление материально - технической базы и  персонала муниципальных медицинских учреждений</t>
  </si>
  <si>
    <t>2)</t>
  </si>
  <si>
    <t>3)</t>
  </si>
  <si>
    <t>4)</t>
  </si>
  <si>
    <t>6)</t>
  </si>
  <si>
    <t>7)</t>
  </si>
  <si>
    <t>8)</t>
  </si>
  <si>
    <t>9)</t>
  </si>
  <si>
    <t>10)</t>
  </si>
  <si>
    <t>2.Меры по улучшению  качественных показателей здоровья жителей города</t>
  </si>
  <si>
    <t>5)</t>
  </si>
  <si>
    <t>3. Питание детей и подростков</t>
  </si>
  <si>
    <t>4. Формирование здорового образа жизни</t>
  </si>
  <si>
    <t>а)</t>
  </si>
  <si>
    <t>б)</t>
  </si>
  <si>
    <t>в)</t>
  </si>
  <si>
    <t>5.Предупреждение травматизма, профессиональных заболеваний и вредных привычек</t>
  </si>
  <si>
    <t>г)</t>
  </si>
  <si>
    <t>Средства концерна     "Росэнер-гоатом"</t>
  </si>
  <si>
    <t>Формирова-ние здорового образа жизни</t>
  </si>
  <si>
    <t>Отдел строи-тельства и инвестиций администра-ции города,Ко-митет по физической культуре,  спорту  и туризму города</t>
  </si>
  <si>
    <t>Отдел  стро-ительства и инвестиций администрации города, отдел архитектуры администрации города, Управление образования города , Комитет по физической культуре, спорту и туризму города</t>
  </si>
  <si>
    <t>Профилактика и снижение дорожно - транспортного травматизма среди школьников</t>
  </si>
  <si>
    <t>Осуществлять целевую подготовку врачей на контрактной основе    (7 врачей)</t>
  </si>
  <si>
    <t>Продолжить реализацию городских мероприятий по противодействию злоупотреблениям наркотиками и их незаконному обороту</t>
  </si>
  <si>
    <t>6. Улучшение среды обитания человека и экологической обстановки</t>
  </si>
  <si>
    <t>7.Предоставление мер социальной поддержки инвалидам и гражданам пожилого возраста</t>
  </si>
  <si>
    <t>1.Содействие занятости населения</t>
  </si>
  <si>
    <t>2. Улучшение института семьи</t>
  </si>
  <si>
    <t>3. Улучшение жилищных условий</t>
  </si>
  <si>
    <t>Улучшить жилищные условия гражданам, признанным в установленном законом порядке нуждающимися   в предоставлении жилых помещений по договорам социального найма,                            и состоящих на учете (строительство жилого дома на 105 квартир).</t>
  </si>
  <si>
    <t>4. Расширение сети образовательных учреждений, в т.ч. дошкольных и учреждений дополнительного образования</t>
  </si>
  <si>
    <t>Перепрофилировать и вернуть в сеть дошкольных учреждений (произвести капитальный ремонт):</t>
  </si>
  <si>
    <t>-  МОУ НШ №28, В(С)ОШ №3;</t>
  </si>
  <si>
    <t>-  МОУ СОШ №25;</t>
  </si>
  <si>
    <t>-  МОУ СОШ №31</t>
  </si>
  <si>
    <t>5.Государственная поддержка  семей, имеющих детей, детей-сирот</t>
  </si>
  <si>
    <t>6. Оздоровление детей и подростков</t>
  </si>
  <si>
    <t>ИТОГО по разделу II, тыс. руб.,            вт.ч.:</t>
  </si>
  <si>
    <t xml:space="preserve"> Раздел III. Улучшение миграционной ситуации</t>
  </si>
  <si>
    <t>Осуществлять благоустройство и озеленение территории городского округа, сохранить и развивать природный комплекс  территорий:</t>
  </si>
  <si>
    <t>- капитальный ремонт  зеленых насаждений;</t>
  </si>
  <si>
    <t>- текущий ремонт зеленых насаждений и объектов благоустройства;</t>
  </si>
  <si>
    <t>- содержание зеленых насаждений;</t>
  </si>
  <si>
    <t>-содержание и восстановление лесов;</t>
  </si>
  <si>
    <t>- отлов безнадзорных животных;</t>
  </si>
  <si>
    <t>-противоклещевая обработка.</t>
  </si>
  <si>
    <t>Проводить оперативно-профилактические мероприятия в местах компактного проживания иностранных граждан и лиц без гражданства, на строительных площадках и других хозяйственных объектах города с целью выявления незаконных мигрантов, нелегальной иностранной р</t>
  </si>
  <si>
    <t>Реализовать мероприятия по оказанию содействия добровольному переселению в город Волгодонск соотечественников, проживающих за рубежом.</t>
  </si>
  <si>
    <t>Администра-ция города</t>
  </si>
  <si>
    <t>Компенсация естественной убыли населения</t>
  </si>
  <si>
    <t>Оснастить неонатальный межрайонный центр оборудованием для оказания интенсивной и реанимационной помощи  новорожденным.          (Одно реанимационное место включает: кардиомонитор неонатальный (350тыс.руб.), аппарат  искусственной вентиляци легких ( 800тыс. руб.), 3 инфузомата (150 тыс. руб.0, инкубатор для новорожденных (900 тыс. руб.), стол реанимационный неонатальный с лампой фототерапии (600 тыс. руб.).</t>
  </si>
  <si>
    <t xml:space="preserve">Развить систему диспансерного наблюдения за детьми и подростками, обучив специалистов и оснастив детские поликлиники города автоматизированными комплексами для диспансерного обследования «АКДО» с программным обеспечением  (стоимость комплекса 150 тыс. руб., за обучение персонала 30 тыс. руб.).                                 </t>
  </si>
  <si>
    <t>Закупить контрацептивы для женщин высокой группы социального риска и малообеспеченных во все лечебные учреждения  города (по потребности).                                                         На 1.01.07г. в городе проживают 310 семей высокого социального риска (стоимость 1  упаковки оральных контрацептивов 80 руб., на 1 год женщине необходимо 12 упаковок (960 руб.)</t>
  </si>
  <si>
    <t>Приложение 2                                                                 к решению Волгодонской городской Думы от 05.09.2007 № 115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</si>
</sst>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0"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color indexed="22"/>
      <name val="Times New Roman"/>
      <family val="1"/>
    </font>
    <font>
      <sz val="14"/>
      <color indexed="55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49" fontId="5" fillId="0" borderId="3" xfId="0" applyNumberFormat="1" applyFont="1" applyBorder="1" applyAlignment="1">
      <alignment vertical="top" wrapText="1"/>
    </xf>
    <xf numFmtId="0" fontId="5" fillId="0" borderId="3" xfId="0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justify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top" wrapText="1"/>
    </xf>
    <xf numFmtId="0" fontId="5" fillId="0" borderId="3" xfId="0" applyFont="1" applyBorder="1" applyAlignment="1">
      <alignment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49" fontId="5" fillId="0" borderId="2" xfId="0" applyNumberFormat="1" applyFont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top" wrapText="1"/>
    </xf>
    <xf numFmtId="4" fontId="10" fillId="0" borderId="0" xfId="0" applyNumberFormat="1" applyFont="1" applyBorder="1" applyAlignment="1">
      <alignment shrinkToFit="1"/>
    </xf>
    <xf numFmtId="0" fontId="5" fillId="0" borderId="0" xfId="0" applyFont="1" applyAlignment="1">
      <alignment wrapText="1"/>
    </xf>
    <xf numFmtId="49" fontId="11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11" fillId="0" borderId="3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shrinkToFit="1"/>
    </xf>
    <xf numFmtId="0" fontId="9" fillId="0" borderId="1" xfId="0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shrinkToFit="1"/>
    </xf>
    <xf numFmtId="4" fontId="11" fillId="0" borderId="1" xfId="0" applyNumberFormat="1" applyFont="1" applyBorder="1" applyAlignment="1">
      <alignment shrinkToFit="1"/>
    </xf>
    <xf numFmtId="4" fontId="12" fillId="0" borderId="1" xfId="0" applyNumberFormat="1" applyFont="1" applyBorder="1" applyAlignment="1">
      <alignment shrinkToFit="1"/>
    </xf>
    <xf numFmtId="49" fontId="0" fillId="0" borderId="0" xfId="0" applyNumberFormat="1" applyFont="1" applyAlignment="1">
      <alignment wrapText="1"/>
    </xf>
    <xf numFmtId="49" fontId="11" fillId="0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Border="1" applyAlignment="1">
      <alignment horizontal="center" vertical="top" wrapText="1"/>
    </xf>
    <xf numFmtId="2" fontId="17" fillId="0" borderId="3" xfId="0" applyNumberFormat="1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shrinkToFit="1"/>
    </xf>
    <xf numFmtId="4" fontId="11" fillId="0" borderId="1" xfId="0" applyNumberFormat="1" applyFont="1" applyBorder="1" applyAlignment="1">
      <alignment vertical="center" shrinkToFit="1"/>
    </xf>
    <xf numFmtId="4" fontId="11" fillId="0" borderId="1" xfId="0" applyNumberFormat="1" applyFont="1" applyBorder="1" applyAlignment="1">
      <alignment vertical="center" shrinkToFit="1"/>
    </xf>
    <xf numFmtId="2" fontId="16" fillId="0" borderId="3" xfId="0" applyNumberFormat="1" applyFont="1" applyFill="1" applyBorder="1" applyAlignment="1">
      <alignment horizontal="center" vertical="top" wrapText="1"/>
    </xf>
    <xf numFmtId="2" fontId="16" fillId="0" borderId="3" xfId="0" applyNumberFormat="1" applyFont="1" applyBorder="1" applyAlignment="1">
      <alignment wrapText="1"/>
    </xf>
    <xf numFmtId="2" fontId="13" fillId="0" borderId="3" xfId="0" applyNumberFormat="1" applyFont="1" applyFill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vertical="top" shrinkToFit="1"/>
    </xf>
    <xf numFmtId="0" fontId="5" fillId="0" borderId="2" xfId="0" applyFont="1" applyBorder="1" applyAlignment="1">
      <alignment horizontal="justify" vertical="top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justify"/>
    </xf>
    <xf numFmtId="49" fontId="4" fillId="0" borderId="0" xfId="0" applyNumberFormat="1" applyFont="1" applyBorder="1" applyAlignment="1">
      <alignment horizontal="left" vertical="distributed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49" fontId="5" fillId="0" borderId="4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justify" vertical="top" wrapText="1"/>
    </xf>
    <xf numFmtId="0" fontId="7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49" fontId="11" fillId="0" borderId="4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3"/>
  <sheetViews>
    <sheetView tabSelected="1" view="pageBreakPreview" zoomScaleNormal="75" zoomScaleSheetLayoutView="100" workbookViewId="0" topLeftCell="A128">
      <selection activeCell="B147" sqref="B147"/>
    </sheetView>
  </sheetViews>
  <sheetFormatPr defaultColWidth="9.140625" defaultRowHeight="12.75"/>
  <cols>
    <col min="1" max="1" width="6.421875" style="1" customWidth="1"/>
    <col min="2" max="2" width="46.140625" style="2" customWidth="1"/>
    <col min="3" max="3" width="16.140625" style="3" customWidth="1"/>
    <col min="4" max="4" width="8.421875" style="3" customWidth="1"/>
    <col min="5" max="5" width="9.7109375" style="4" customWidth="1"/>
    <col min="6" max="6" width="10.140625" style="4" customWidth="1"/>
    <col min="7" max="7" width="9.8515625" style="4" customWidth="1"/>
    <col min="8" max="8" width="10.00390625" style="4" customWidth="1"/>
    <col min="9" max="9" width="13.8515625" style="2" customWidth="1"/>
    <col min="10" max="10" width="18.140625" style="2" customWidth="1"/>
    <col min="11" max="255" width="11.57421875" style="2" customWidth="1"/>
    <col min="256" max="16384" width="11.57421875" style="5" customWidth="1"/>
  </cols>
  <sheetData>
    <row r="1" spans="1:256" s="15" customFormat="1" ht="21.75" customHeight="1">
      <c r="A1" s="98"/>
      <c r="B1" s="98"/>
      <c r="C1" s="98"/>
      <c r="D1" s="98"/>
      <c r="E1" s="98"/>
      <c r="F1" s="98"/>
      <c r="G1" s="98"/>
      <c r="H1" s="99" t="s">
        <v>264</v>
      </c>
      <c r="I1" s="99"/>
      <c r="J1" s="99"/>
      <c r="IV1" s="16"/>
    </row>
    <row r="2" spans="1:256" s="15" customFormat="1" ht="18" customHeight="1">
      <c r="A2" s="98"/>
      <c r="B2" s="98"/>
      <c r="C2" s="98"/>
      <c r="D2" s="98"/>
      <c r="E2" s="98"/>
      <c r="F2" s="98"/>
      <c r="G2" s="98"/>
      <c r="H2" s="99"/>
      <c r="I2" s="99"/>
      <c r="J2" s="99"/>
      <c r="IV2" s="16"/>
    </row>
    <row r="3" spans="1:256" s="15" customFormat="1" ht="18" customHeight="1">
      <c r="A3" s="98"/>
      <c r="B3" s="98"/>
      <c r="C3" s="98"/>
      <c r="D3" s="98"/>
      <c r="E3" s="98"/>
      <c r="F3" s="98"/>
      <c r="G3" s="98"/>
      <c r="H3" s="99"/>
      <c r="I3" s="99"/>
      <c r="J3" s="99"/>
      <c r="IV3" s="16"/>
    </row>
    <row r="4" spans="1:256" s="15" customFormat="1" ht="14.25" customHeight="1">
      <c r="A4" s="98"/>
      <c r="B4" s="98"/>
      <c r="C4" s="98"/>
      <c r="D4" s="98"/>
      <c r="E4" s="98"/>
      <c r="F4" s="98"/>
      <c r="G4" s="98"/>
      <c r="H4" s="99"/>
      <c r="I4" s="99"/>
      <c r="J4" s="99"/>
      <c r="IV4" s="16"/>
    </row>
    <row r="5" spans="1:256" s="6" customFormat="1" ht="31.5" customHeight="1">
      <c r="A5" s="95" t="s">
        <v>110</v>
      </c>
      <c r="B5" s="95"/>
      <c r="C5" s="95"/>
      <c r="D5" s="95"/>
      <c r="E5" s="95"/>
      <c r="F5" s="95"/>
      <c r="G5" s="95"/>
      <c r="H5" s="95"/>
      <c r="I5" s="95"/>
      <c r="J5" s="95"/>
      <c r="IV5" s="7"/>
    </row>
    <row r="6" spans="1:11" ht="18.75">
      <c r="A6" s="96" t="s">
        <v>39</v>
      </c>
      <c r="B6" s="97" t="s">
        <v>40</v>
      </c>
      <c r="C6" s="96" t="s">
        <v>41</v>
      </c>
      <c r="D6" s="96" t="s">
        <v>111</v>
      </c>
      <c r="E6" s="119" t="s">
        <v>42</v>
      </c>
      <c r="F6" s="119"/>
      <c r="G6" s="119"/>
      <c r="H6" s="119"/>
      <c r="I6" s="97" t="s">
        <v>112</v>
      </c>
      <c r="J6" s="97" t="s">
        <v>43</v>
      </c>
      <c r="K6" s="18"/>
    </row>
    <row r="7" spans="1:11" ht="18.75">
      <c r="A7" s="96"/>
      <c r="B7" s="97"/>
      <c r="C7" s="96"/>
      <c r="D7" s="96"/>
      <c r="E7" s="119" t="s">
        <v>44</v>
      </c>
      <c r="F7" s="119" t="s">
        <v>45</v>
      </c>
      <c r="G7" s="119"/>
      <c r="H7" s="119"/>
      <c r="I7" s="97"/>
      <c r="J7" s="97"/>
      <c r="K7" s="18"/>
    </row>
    <row r="8" spans="1:11" ht="54.75" customHeight="1">
      <c r="A8" s="96"/>
      <c r="B8" s="97"/>
      <c r="C8" s="96"/>
      <c r="D8" s="96"/>
      <c r="E8" s="119"/>
      <c r="F8" s="17">
        <v>2008</v>
      </c>
      <c r="G8" s="17">
        <v>2009</v>
      </c>
      <c r="H8" s="17">
        <v>2010</v>
      </c>
      <c r="I8" s="97"/>
      <c r="J8" s="97"/>
      <c r="K8" s="18"/>
    </row>
    <row r="9" spans="1:11" ht="18.75">
      <c r="A9" s="19" t="s">
        <v>46</v>
      </c>
      <c r="B9" s="20">
        <v>2</v>
      </c>
      <c r="C9" s="19" t="s">
        <v>47</v>
      </c>
      <c r="D9" s="19" t="s">
        <v>48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8"/>
    </row>
    <row r="10" spans="1:11" ht="18.75">
      <c r="A10" s="72"/>
      <c r="B10" s="104" t="s">
        <v>209</v>
      </c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256" s="8" customFormat="1" ht="18.75">
      <c r="A11" s="104" t="s">
        <v>210</v>
      </c>
      <c r="B11" s="104"/>
      <c r="C11" s="104"/>
      <c r="D11" s="104"/>
      <c r="E11" s="104"/>
      <c r="F11" s="104"/>
      <c r="G11" s="104"/>
      <c r="H11" s="104"/>
      <c r="I11" s="104"/>
      <c r="J11" s="104"/>
      <c r="K11" s="73"/>
      <c r="IV11" s="9"/>
    </row>
    <row r="12" spans="1:11" ht="272.25" customHeight="1">
      <c r="A12" s="24" t="s">
        <v>208</v>
      </c>
      <c r="B12" s="23" t="s">
        <v>261</v>
      </c>
      <c r="C12" s="24" t="s">
        <v>169</v>
      </c>
      <c r="D12" s="24" t="s">
        <v>50</v>
      </c>
      <c r="E12" s="31">
        <f>F12+G12+H12</f>
        <v>8400</v>
      </c>
      <c r="F12" s="31">
        <v>2800</v>
      </c>
      <c r="G12" s="31">
        <v>2800</v>
      </c>
      <c r="H12" s="31">
        <v>2800</v>
      </c>
      <c r="I12" s="31" t="s">
        <v>57</v>
      </c>
      <c r="J12" s="31" t="s">
        <v>144</v>
      </c>
      <c r="K12" s="18"/>
    </row>
    <row r="13" spans="1:11" ht="212.25" customHeight="1">
      <c r="A13" s="24" t="s">
        <v>211</v>
      </c>
      <c r="B13" s="23" t="s">
        <v>262</v>
      </c>
      <c r="C13" s="24" t="s">
        <v>143</v>
      </c>
      <c r="D13" s="24" t="s">
        <v>49</v>
      </c>
      <c r="E13" s="31">
        <f>F13+G13+H13</f>
        <v>540</v>
      </c>
      <c r="F13" s="31">
        <v>540</v>
      </c>
      <c r="G13" s="31"/>
      <c r="H13" s="31"/>
      <c r="I13" s="31" t="s">
        <v>57</v>
      </c>
      <c r="J13" s="31" t="s">
        <v>145</v>
      </c>
      <c r="K13" s="18"/>
    </row>
    <row r="14" spans="1:11" ht="93.75">
      <c r="A14" s="28" t="s">
        <v>212</v>
      </c>
      <c r="B14" s="27" t="s">
        <v>55</v>
      </c>
      <c r="C14" s="24" t="s">
        <v>143</v>
      </c>
      <c r="D14" s="28" t="s">
        <v>53</v>
      </c>
      <c r="E14" s="31"/>
      <c r="F14" s="38"/>
      <c r="G14" s="38"/>
      <c r="H14" s="38"/>
      <c r="I14" s="38" t="s">
        <v>114</v>
      </c>
      <c r="J14" s="38" t="s">
        <v>54</v>
      </c>
      <c r="K14" s="18"/>
    </row>
    <row r="15" spans="1:11" ht="131.25">
      <c r="A15" s="24" t="s">
        <v>213</v>
      </c>
      <c r="B15" s="23" t="s">
        <v>108</v>
      </c>
      <c r="C15" s="24" t="s">
        <v>143</v>
      </c>
      <c r="D15" s="24" t="s">
        <v>50</v>
      </c>
      <c r="E15" s="31"/>
      <c r="F15" s="31"/>
      <c r="G15" s="31"/>
      <c r="H15" s="31"/>
      <c r="I15" s="31" t="s">
        <v>81</v>
      </c>
      <c r="J15" s="31" t="s">
        <v>64</v>
      </c>
      <c r="K15" s="18"/>
    </row>
    <row r="16" spans="1:11" ht="262.5">
      <c r="A16" s="24" t="s">
        <v>220</v>
      </c>
      <c r="B16" s="23" t="s">
        <v>263</v>
      </c>
      <c r="C16" s="24" t="s">
        <v>143</v>
      </c>
      <c r="D16" s="24" t="s">
        <v>50</v>
      </c>
      <c r="E16" s="31">
        <f aca="true" t="shared" si="0" ref="E16:E22">F16+G16+H16</f>
        <v>892.8</v>
      </c>
      <c r="F16" s="31">
        <v>297.6</v>
      </c>
      <c r="G16" s="31">
        <v>297.6</v>
      </c>
      <c r="H16" s="31">
        <v>297.6</v>
      </c>
      <c r="I16" s="31" t="s">
        <v>51</v>
      </c>
      <c r="J16" s="31" t="s">
        <v>152</v>
      </c>
      <c r="K16" s="18"/>
    </row>
    <row r="17" spans="1:256" s="11" customFormat="1" ht="96" customHeight="1">
      <c r="A17" s="33" t="s">
        <v>214</v>
      </c>
      <c r="B17" s="32" t="s">
        <v>155</v>
      </c>
      <c r="C17" s="24" t="s">
        <v>143</v>
      </c>
      <c r="D17" s="33" t="s">
        <v>49</v>
      </c>
      <c r="E17" s="31">
        <f t="shared" si="0"/>
        <v>150</v>
      </c>
      <c r="F17" s="76">
        <v>150</v>
      </c>
      <c r="G17" s="76"/>
      <c r="H17" s="76"/>
      <c r="I17" s="76" t="s">
        <v>57</v>
      </c>
      <c r="J17" s="76"/>
      <c r="K17" s="35"/>
      <c r="IV17" s="5"/>
    </row>
    <row r="18" spans="1:11" ht="161.25" customHeight="1">
      <c r="A18" s="28" t="s">
        <v>215</v>
      </c>
      <c r="B18" s="27" t="s">
        <v>65</v>
      </c>
      <c r="C18" s="24" t="s">
        <v>143</v>
      </c>
      <c r="D18" s="28" t="s">
        <v>53</v>
      </c>
      <c r="E18" s="31">
        <f t="shared" si="0"/>
        <v>160.2</v>
      </c>
      <c r="F18" s="38">
        <v>53.4</v>
      </c>
      <c r="G18" s="38">
        <v>53.4</v>
      </c>
      <c r="H18" s="38">
        <v>53.4</v>
      </c>
      <c r="I18" s="38" t="s">
        <v>51</v>
      </c>
      <c r="J18" s="38" t="s">
        <v>56</v>
      </c>
      <c r="K18" s="18"/>
    </row>
    <row r="19" spans="1:11" ht="36" customHeight="1">
      <c r="A19" s="106" t="s">
        <v>216</v>
      </c>
      <c r="B19" s="116" t="s">
        <v>170</v>
      </c>
      <c r="C19" s="112" t="s">
        <v>113</v>
      </c>
      <c r="D19" s="106" t="s">
        <v>53</v>
      </c>
      <c r="E19" s="31">
        <f t="shared" si="0"/>
        <v>32000</v>
      </c>
      <c r="F19" s="38">
        <v>30000</v>
      </c>
      <c r="G19" s="38">
        <v>2000</v>
      </c>
      <c r="H19" s="38"/>
      <c r="I19" s="38" t="s">
        <v>57</v>
      </c>
      <c r="J19" s="110" t="s">
        <v>146</v>
      </c>
      <c r="K19" s="18"/>
    </row>
    <row r="20" spans="1:11" ht="94.5" customHeight="1">
      <c r="A20" s="107"/>
      <c r="B20" s="117"/>
      <c r="C20" s="112"/>
      <c r="D20" s="107"/>
      <c r="E20" s="31">
        <f t="shared" si="0"/>
        <v>8000</v>
      </c>
      <c r="F20" s="38">
        <v>7600</v>
      </c>
      <c r="G20" s="38">
        <v>400</v>
      </c>
      <c r="H20" s="38"/>
      <c r="I20" s="38" t="s">
        <v>51</v>
      </c>
      <c r="J20" s="111"/>
      <c r="K20" s="18"/>
    </row>
    <row r="21" spans="1:11" ht="54.75" customHeight="1">
      <c r="A21" s="106" t="s">
        <v>217</v>
      </c>
      <c r="B21" s="114" t="s">
        <v>171</v>
      </c>
      <c r="C21" s="112" t="s">
        <v>113</v>
      </c>
      <c r="D21" s="106" t="s">
        <v>53</v>
      </c>
      <c r="E21" s="38">
        <f t="shared" si="0"/>
        <v>2045</v>
      </c>
      <c r="F21" s="38">
        <v>700</v>
      </c>
      <c r="G21" s="38">
        <v>630</v>
      </c>
      <c r="H21" s="38">
        <v>715</v>
      </c>
      <c r="I21" s="38" t="s">
        <v>57</v>
      </c>
      <c r="J21" s="110" t="s">
        <v>116</v>
      </c>
      <c r="K21" s="18"/>
    </row>
    <row r="22" spans="1:11" ht="69" customHeight="1">
      <c r="A22" s="107"/>
      <c r="B22" s="115"/>
      <c r="C22" s="112"/>
      <c r="D22" s="107"/>
      <c r="E22" s="38">
        <f t="shared" si="0"/>
        <v>165</v>
      </c>
      <c r="F22" s="38">
        <v>45</v>
      </c>
      <c r="G22" s="38">
        <v>60</v>
      </c>
      <c r="H22" s="38">
        <v>60</v>
      </c>
      <c r="I22" s="38" t="s">
        <v>51</v>
      </c>
      <c r="J22" s="111"/>
      <c r="K22" s="18"/>
    </row>
    <row r="23" spans="1:11" ht="99" customHeight="1">
      <c r="A23" s="28" t="s">
        <v>218</v>
      </c>
      <c r="B23" s="27" t="s">
        <v>233</v>
      </c>
      <c r="C23" s="24" t="s">
        <v>113</v>
      </c>
      <c r="D23" s="28" t="s">
        <v>53</v>
      </c>
      <c r="E23" s="38"/>
      <c r="F23" s="38"/>
      <c r="G23" s="38"/>
      <c r="H23" s="38"/>
      <c r="I23" s="38" t="s">
        <v>76</v>
      </c>
      <c r="J23" s="38" t="s">
        <v>117</v>
      </c>
      <c r="K23" s="18"/>
    </row>
    <row r="24" spans="1:256" s="12" customFormat="1" ht="18.75">
      <c r="A24" s="105" t="s">
        <v>219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21"/>
      <c r="IV24" s="13"/>
    </row>
    <row r="25" spans="1:11" ht="150">
      <c r="A25" s="28" t="s">
        <v>208</v>
      </c>
      <c r="B25" s="27" t="s">
        <v>106</v>
      </c>
      <c r="C25" s="24" t="s">
        <v>115</v>
      </c>
      <c r="D25" s="28" t="s">
        <v>49</v>
      </c>
      <c r="E25" s="38">
        <f>F25+G25+H25</f>
        <v>86000</v>
      </c>
      <c r="F25" s="38">
        <v>86000</v>
      </c>
      <c r="G25" s="38"/>
      <c r="H25" s="38"/>
      <c r="I25" s="38" t="s">
        <v>6</v>
      </c>
      <c r="J25" s="38" t="s">
        <v>118</v>
      </c>
      <c r="K25" s="18"/>
    </row>
    <row r="26" spans="1:11" ht="75" customHeight="1">
      <c r="A26" s="28" t="s">
        <v>211</v>
      </c>
      <c r="B26" s="27" t="s">
        <v>107</v>
      </c>
      <c r="C26" s="24" t="s">
        <v>115</v>
      </c>
      <c r="D26" s="28" t="s">
        <v>53</v>
      </c>
      <c r="E26" s="38"/>
      <c r="F26" s="38"/>
      <c r="G26" s="38"/>
      <c r="H26" s="38"/>
      <c r="I26" s="38" t="s">
        <v>82</v>
      </c>
      <c r="J26" s="38"/>
      <c r="K26" s="18"/>
    </row>
    <row r="27" spans="1:11" ht="18.75">
      <c r="A27" s="37" t="s">
        <v>212</v>
      </c>
      <c r="B27" s="23" t="s">
        <v>58</v>
      </c>
      <c r="C27" s="24"/>
      <c r="D27" s="24"/>
      <c r="E27" s="38"/>
      <c r="F27" s="31"/>
      <c r="G27" s="31"/>
      <c r="H27" s="31"/>
      <c r="I27" s="31"/>
      <c r="J27" s="31"/>
      <c r="K27" s="18"/>
    </row>
    <row r="28" spans="1:11" ht="188.25" customHeight="1">
      <c r="A28" s="24"/>
      <c r="B28" s="40" t="s">
        <v>9</v>
      </c>
      <c r="C28" s="24" t="s">
        <v>119</v>
      </c>
      <c r="D28" s="24" t="s">
        <v>53</v>
      </c>
      <c r="E28" s="38"/>
      <c r="F28" s="31"/>
      <c r="G28" s="31"/>
      <c r="H28" s="31"/>
      <c r="I28" s="31" t="s">
        <v>114</v>
      </c>
      <c r="J28" s="31" t="s">
        <v>147</v>
      </c>
      <c r="K28" s="18"/>
    </row>
    <row r="29" spans="1:11" ht="178.5" customHeight="1">
      <c r="A29" s="24"/>
      <c r="B29" s="40" t="s">
        <v>102</v>
      </c>
      <c r="C29" s="24" t="s">
        <v>119</v>
      </c>
      <c r="D29" s="24" t="s">
        <v>53</v>
      </c>
      <c r="E29" s="38"/>
      <c r="F29" s="31"/>
      <c r="G29" s="31"/>
      <c r="H29" s="31"/>
      <c r="I29" s="31" t="s">
        <v>114</v>
      </c>
      <c r="J29" s="31" t="s">
        <v>147</v>
      </c>
      <c r="K29" s="18"/>
    </row>
    <row r="30" spans="1:256" s="12" customFormat="1" ht="18.75">
      <c r="A30" s="113" t="s">
        <v>221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21"/>
      <c r="IV30" s="13"/>
    </row>
    <row r="31" spans="1:256" s="12" customFormat="1" ht="191.25" customHeight="1">
      <c r="A31" s="24" t="s">
        <v>208</v>
      </c>
      <c r="B31" s="23" t="s">
        <v>148</v>
      </c>
      <c r="C31" s="24" t="s">
        <v>95</v>
      </c>
      <c r="D31" s="24" t="s">
        <v>53</v>
      </c>
      <c r="E31" s="39"/>
      <c r="F31" s="39"/>
      <c r="G31" s="39"/>
      <c r="H31" s="39"/>
      <c r="I31" s="31" t="s">
        <v>81</v>
      </c>
      <c r="J31" s="31" t="s">
        <v>149</v>
      </c>
      <c r="K31" s="21"/>
      <c r="IV31" s="13"/>
    </row>
    <row r="32" spans="1:256" s="12" customFormat="1" ht="158.25" customHeight="1">
      <c r="A32" s="24" t="s">
        <v>211</v>
      </c>
      <c r="B32" s="23" t="s">
        <v>156</v>
      </c>
      <c r="C32" s="24" t="s">
        <v>95</v>
      </c>
      <c r="D32" s="24" t="s">
        <v>53</v>
      </c>
      <c r="E32" s="31">
        <f>F32+G32+H32</f>
        <v>9519.2</v>
      </c>
      <c r="F32" s="31">
        <v>3173</v>
      </c>
      <c r="G32" s="31">
        <v>3173.1</v>
      </c>
      <c r="H32" s="31">
        <v>3173.1</v>
      </c>
      <c r="I32" s="31" t="s">
        <v>57</v>
      </c>
      <c r="J32" s="31" t="s">
        <v>167</v>
      </c>
      <c r="K32" s="21"/>
      <c r="IV32" s="13"/>
    </row>
    <row r="33" spans="1:256" s="12" customFormat="1" ht="18.75">
      <c r="A33" s="109" t="s">
        <v>222</v>
      </c>
      <c r="B33" s="109"/>
      <c r="C33" s="109"/>
      <c r="D33" s="109"/>
      <c r="E33" s="109"/>
      <c r="F33" s="109"/>
      <c r="G33" s="109"/>
      <c r="H33" s="109"/>
      <c r="I33" s="109"/>
      <c r="J33" s="109"/>
      <c r="K33" s="21"/>
      <c r="IV33" s="13"/>
    </row>
    <row r="34" spans="1:256" s="12" customFormat="1" ht="37.5">
      <c r="A34" s="24"/>
      <c r="B34" s="23" t="s">
        <v>172</v>
      </c>
      <c r="C34" s="25"/>
      <c r="D34" s="41" t="s">
        <v>53</v>
      </c>
      <c r="E34" s="25"/>
      <c r="F34" s="25"/>
      <c r="G34" s="25"/>
      <c r="H34" s="25"/>
      <c r="I34" s="39"/>
      <c r="J34" s="39"/>
      <c r="K34" s="21"/>
      <c r="IV34" s="13"/>
    </row>
    <row r="35" spans="1:256" s="12" customFormat="1" ht="56.25">
      <c r="A35" s="24" t="s">
        <v>208</v>
      </c>
      <c r="B35" s="23" t="s">
        <v>173</v>
      </c>
      <c r="C35" s="25"/>
      <c r="D35" s="41"/>
      <c r="E35" s="25"/>
      <c r="F35" s="25"/>
      <c r="G35" s="25"/>
      <c r="H35" s="25"/>
      <c r="I35" s="39"/>
      <c r="J35" s="39"/>
      <c r="K35" s="21"/>
      <c r="IV35" s="13"/>
    </row>
    <row r="36" spans="1:256" s="12" customFormat="1" ht="93.75">
      <c r="A36" s="22"/>
      <c r="B36" s="40" t="s">
        <v>174</v>
      </c>
      <c r="C36" s="24" t="s">
        <v>10</v>
      </c>
      <c r="D36" s="24" t="s">
        <v>67</v>
      </c>
      <c r="E36" s="31">
        <f>F36+G36+H36</f>
        <v>40</v>
      </c>
      <c r="F36" s="31">
        <v>20</v>
      </c>
      <c r="G36" s="31">
        <v>20</v>
      </c>
      <c r="H36" s="31"/>
      <c r="I36" s="31" t="s">
        <v>51</v>
      </c>
      <c r="J36" s="108" t="s">
        <v>59</v>
      </c>
      <c r="K36" s="21"/>
      <c r="IV36" s="13"/>
    </row>
    <row r="37" spans="1:256" s="12" customFormat="1" ht="275.25" customHeight="1">
      <c r="A37" s="22"/>
      <c r="B37" s="40" t="s">
        <v>175</v>
      </c>
      <c r="C37" s="69" t="s">
        <v>176</v>
      </c>
      <c r="D37" s="24" t="s">
        <v>67</v>
      </c>
      <c r="E37" s="31">
        <f>F37+G37+H37</f>
        <v>1660</v>
      </c>
      <c r="F37" s="31">
        <v>835</v>
      </c>
      <c r="G37" s="31">
        <v>825</v>
      </c>
      <c r="H37" s="31"/>
      <c r="I37" s="31" t="s">
        <v>51</v>
      </c>
      <c r="J37" s="108"/>
      <c r="K37" s="21"/>
      <c r="IV37" s="13"/>
    </row>
    <row r="38" spans="1:256" s="12" customFormat="1" ht="60" customHeight="1">
      <c r="A38" s="28" t="s">
        <v>211</v>
      </c>
      <c r="B38" s="27" t="s">
        <v>178</v>
      </c>
      <c r="C38" s="28"/>
      <c r="D38" s="28"/>
      <c r="E38" s="25"/>
      <c r="F38" s="29"/>
      <c r="G38" s="29"/>
      <c r="H38" s="29"/>
      <c r="I38" s="25"/>
      <c r="J38" s="31"/>
      <c r="K38" s="21"/>
      <c r="IV38" s="13"/>
    </row>
    <row r="39" spans="1:256" s="12" customFormat="1" ht="36" customHeight="1">
      <c r="A39" s="28" t="s">
        <v>223</v>
      </c>
      <c r="B39" s="27" t="s">
        <v>69</v>
      </c>
      <c r="C39" s="28"/>
      <c r="D39" s="28"/>
      <c r="E39" s="25"/>
      <c r="F39" s="29"/>
      <c r="G39" s="29"/>
      <c r="H39" s="29"/>
      <c r="I39" s="25"/>
      <c r="J39" s="31"/>
      <c r="K39" s="21"/>
      <c r="IV39" s="13"/>
    </row>
    <row r="40" spans="1:256" s="12" customFormat="1" ht="120" customHeight="1">
      <c r="A40" s="26"/>
      <c r="B40" s="44" t="s">
        <v>179</v>
      </c>
      <c r="C40" s="28" t="s">
        <v>177</v>
      </c>
      <c r="D40" s="28" t="s">
        <v>53</v>
      </c>
      <c r="E40" s="31">
        <f>F40+G40+H40</f>
        <v>24102</v>
      </c>
      <c r="F40" s="38">
        <v>7281</v>
      </c>
      <c r="G40" s="38">
        <v>8010</v>
      </c>
      <c r="H40" s="38">
        <v>8811</v>
      </c>
      <c r="I40" s="31" t="s">
        <v>51</v>
      </c>
      <c r="J40" s="31" t="s">
        <v>59</v>
      </c>
      <c r="K40" s="21"/>
      <c r="IV40" s="13"/>
    </row>
    <row r="41" spans="1:256" s="12" customFormat="1" ht="77.25" customHeight="1">
      <c r="A41" s="26"/>
      <c r="B41" s="44" t="s">
        <v>180</v>
      </c>
      <c r="C41" s="28"/>
      <c r="D41" s="28"/>
      <c r="E41" s="25"/>
      <c r="F41" s="29"/>
      <c r="G41" s="29"/>
      <c r="H41" s="29"/>
      <c r="I41" s="25"/>
      <c r="J41" s="31"/>
      <c r="K41" s="21"/>
      <c r="IV41" s="13"/>
    </row>
    <row r="42" spans="1:256" s="12" customFormat="1" ht="270.75" customHeight="1">
      <c r="A42" s="26"/>
      <c r="B42" s="44" t="s">
        <v>11</v>
      </c>
      <c r="C42" s="74" t="s">
        <v>231</v>
      </c>
      <c r="D42" s="28" t="s">
        <v>49</v>
      </c>
      <c r="E42" s="31">
        <f aca="true" t="shared" si="1" ref="E42:E47">F42+G42+H42</f>
        <v>13000</v>
      </c>
      <c r="F42" s="38">
        <v>13000</v>
      </c>
      <c r="G42" s="38"/>
      <c r="H42" s="38"/>
      <c r="I42" s="31" t="s">
        <v>228</v>
      </c>
      <c r="J42" s="31" t="s">
        <v>229</v>
      </c>
      <c r="K42" s="21"/>
      <c r="IV42" s="13"/>
    </row>
    <row r="43" spans="1:256" s="12" customFormat="1" ht="116.25" customHeight="1">
      <c r="A43" s="26"/>
      <c r="B43" s="44" t="s">
        <v>12</v>
      </c>
      <c r="C43" s="28" t="s">
        <v>177</v>
      </c>
      <c r="D43" s="28" t="s">
        <v>53</v>
      </c>
      <c r="E43" s="31">
        <f t="shared" si="1"/>
        <v>3641</v>
      </c>
      <c r="F43" s="38">
        <v>1100</v>
      </c>
      <c r="G43" s="38">
        <v>1210</v>
      </c>
      <c r="H43" s="38">
        <v>1331</v>
      </c>
      <c r="I43" s="31" t="s">
        <v>51</v>
      </c>
      <c r="J43" s="31" t="s">
        <v>59</v>
      </c>
      <c r="K43" s="21"/>
      <c r="IV43" s="13"/>
    </row>
    <row r="44" spans="1:256" s="12" customFormat="1" ht="124.5" customHeight="1">
      <c r="A44" s="26"/>
      <c r="B44" s="44" t="s">
        <v>71</v>
      </c>
      <c r="C44" s="28" t="s">
        <v>177</v>
      </c>
      <c r="D44" s="28" t="s">
        <v>53</v>
      </c>
      <c r="E44" s="31">
        <f t="shared" si="1"/>
        <v>458</v>
      </c>
      <c r="F44" s="38">
        <v>138</v>
      </c>
      <c r="G44" s="38">
        <v>152</v>
      </c>
      <c r="H44" s="38">
        <v>168</v>
      </c>
      <c r="I44" s="31" t="s">
        <v>51</v>
      </c>
      <c r="J44" s="31" t="s">
        <v>59</v>
      </c>
      <c r="K44" s="21"/>
      <c r="IV44" s="13"/>
    </row>
    <row r="45" spans="1:256" s="12" customFormat="1" ht="95.25" customHeight="1">
      <c r="A45" s="28" t="s">
        <v>224</v>
      </c>
      <c r="B45" s="27" t="s">
        <v>157</v>
      </c>
      <c r="C45" s="28" t="s">
        <v>96</v>
      </c>
      <c r="D45" s="28" t="s">
        <v>53</v>
      </c>
      <c r="E45" s="31">
        <f t="shared" si="1"/>
        <v>1460</v>
      </c>
      <c r="F45" s="38">
        <v>441</v>
      </c>
      <c r="G45" s="38">
        <v>485</v>
      </c>
      <c r="H45" s="38">
        <v>534</v>
      </c>
      <c r="I45" s="31" t="s">
        <v>51</v>
      </c>
      <c r="J45" s="31" t="s">
        <v>59</v>
      </c>
      <c r="K45" s="21"/>
      <c r="IV45" s="13"/>
    </row>
    <row r="46" spans="1:256" s="12" customFormat="1" ht="224.25" customHeight="1">
      <c r="A46" s="28" t="s">
        <v>225</v>
      </c>
      <c r="B46" s="27" t="s">
        <v>181</v>
      </c>
      <c r="C46" s="28" t="s">
        <v>230</v>
      </c>
      <c r="D46" s="28" t="s">
        <v>49</v>
      </c>
      <c r="E46" s="31">
        <f t="shared" si="1"/>
        <v>21500</v>
      </c>
      <c r="F46" s="38">
        <v>21500</v>
      </c>
      <c r="G46" s="38"/>
      <c r="H46" s="38"/>
      <c r="I46" s="31" t="s">
        <v>182</v>
      </c>
      <c r="J46" s="108" t="s">
        <v>59</v>
      </c>
      <c r="K46" s="21"/>
      <c r="IV46" s="13"/>
    </row>
    <row r="47" spans="1:256" s="12" customFormat="1" ht="123" customHeight="1">
      <c r="A47" s="28" t="s">
        <v>227</v>
      </c>
      <c r="B47" s="27" t="s">
        <v>158</v>
      </c>
      <c r="C47" s="28" t="s">
        <v>177</v>
      </c>
      <c r="D47" s="28" t="s">
        <v>53</v>
      </c>
      <c r="E47" s="31">
        <f t="shared" si="1"/>
        <v>150</v>
      </c>
      <c r="F47" s="38">
        <v>50</v>
      </c>
      <c r="G47" s="38">
        <v>50</v>
      </c>
      <c r="H47" s="38">
        <v>50</v>
      </c>
      <c r="I47" s="31" t="s">
        <v>51</v>
      </c>
      <c r="J47" s="108"/>
      <c r="K47" s="21"/>
      <c r="IV47" s="13"/>
    </row>
    <row r="48" spans="1:256" s="12" customFormat="1" ht="210.75" customHeight="1">
      <c r="A48" s="28" t="s">
        <v>212</v>
      </c>
      <c r="B48" s="27" t="s">
        <v>70</v>
      </c>
      <c r="C48" s="28" t="s">
        <v>177</v>
      </c>
      <c r="D48" s="28" t="s">
        <v>53</v>
      </c>
      <c r="E48" s="31"/>
      <c r="F48" s="38"/>
      <c r="G48" s="38"/>
      <c r="H48" s="38"/>
      <c r="I48" s="31" t="s">
        <v>82</v>
      </c>
      <c r="J48" s="108"/>
      <c r="K48" s="21"/>
      <c r="IV48" s="13"/>
    </row>
    <row r="49" spans="1:256" s="12" customFormat="1" ht="18.75">
      <c r="A49" s="109" t="s">
        <v>226</v>
      </c>
      <c r="B49" s="109"/>
      <c r="C49" s="109"/>
      <c r="D49" s="109"/>
      <c r="E49" s="109"/>
      <c r="F49" s="109"/>
      <c r="G49" s="109"/>
      <c r="H49" s="109"/>
      <c r="I49" s="109"/>
      <c r="J49" s="109"/>
      <c r="K49" s="21"/>
      <c r="IV49" s="13"/>
    </row>
    <row r="50" spans="1:256" s="12" customFormat="1" ht="237" customHeight="1">
      <c r="A50" s="28" t="s">
        <v>208</v>
      </c>
      <c r="B50" s="23" t="s">
        <v>94</v>
      </c>
      <c r="C50" s="69" t="s">
        <v>183</v>
      </c>
      <c r="D50" s="24" t="s">
        <v>53</v>
      </c>
      <c r="E50" s="31"/>
      <c r="F50" s="31"/>
      <c r="G50" s="31"/>
      <c r="H50" s="31"/>
      <c r="I50" s="31" t="s">
        <v>139</v>
      </c>
      <c r="J50" s="31" t="s">
        <v>120</v>
      </c>
      <c r="K50" s="21"/>
      <c r="IV50" s="13"/>
    </row>
    <row r="51" spans="1:256" s="12" customFormat="1" ht="131.25">
      <c r="A51" s="28" t="s">
        <v>211</v>
      </c>
      <c r="B51" s="27" t="s">
        <v>166</v>
      </c>
      <c r="C51" s="28" t="s">
        <v>95</v>
      </c>
      <c r="D51" s="28" t="s">
        <v>53</v>
      </c>
      <c r="E51" s="31">
        <f>F51+G51+H51</f>
        <v>700</v>
      </c>
      <c r="F51" s="38">
        <v>700</v>
      </c>
      <c r="G51" s="38"/>
      <c r="H51" s="38"/>
      <c r="I51" s="38" t="s">
        <v>51</v>
      </c>
      <c r="J51" s="38" t="s">
        <v>232</v>
      </c>
      <c r="K51" s="21"/>
      <c r="IV51" s="13"/>
    </row>
    <row r="52" spans="1:256" s="12" customFormat="1" ht="187.5">
      <c r="A52" s="33" t="s">
        <v>212</v>
      </c>
      <c r="B52" s="34" t="s">
        <v>184</v>
      </c>
      <c r="C52" s="33" t="s">
        <v>185</v>
      </c>
      <c r="D52" s="33" t="s">
        <v>53</v>
      </c>
      <c r="E52" s="31">
        <f>F52+G52+H52</f>
        <v>199500</v>
      </c>
      <c r="F52" s="76">
        <v>65000</v>
      </c>
      <c r="G52" s="76">
        <v>67000</v>
      </c>
      <c r="H52" s="76">
        <v>67500</v>
      </c>
      <c r="I52" s="76" t="s">
        <v>121</v>
      </c>
      <c r="J52" s="76" t="s">
        <v>122</v>
      </c>
      <c r="K52" s="21"/>
      <c r="IV52" s="13"/>
    </row>
    <row r="53" spans="1:256" s="12" customFormat="1" ht="166.5" customHeight="1">
      <c r="A53" s="28" t="s">
        <v>213</v>
      </c>
      <c r="B53" s="27" t="s">
        <v>60</v>
      </c>
      <c r="C53" s="28" t="s">
        <v>123</v>
      </c>
      <c r="D53" s="28" t="s">
        <v>53</v>
      </c>
      <c r="E53" s="31"/>
      <c r="F53" s="38"/>
      <c r="G53" s="38"/>
      <c r="H53" s="38"/>
      <c r="I53" s="31" t="s">
        <v>139</v>
      </c>
      <c r="J53" s="38" t="s">
        <v>124</v>
      </c>
      <c r="K53" s="21"/>
      <c r="IV53" s="13"/>
    </row>
    <row r="54" spans="1:256" s="12" customFormat="1" ht="154.5" customHeight="1">
      <c r="A54" s="28" t="s">
        <v>220</v>
      </c>
      <c r="B54" s="27" t="s">
        <v>234</v>
      </c>
      <c r="C54" s="28" t="s">
        <v>125</v>
      </c>
      <c r="D54" s="28" t="s">
        <v>53</v>
      </c>
      <c r="E54" s="31">
        <f>F54+G54+H54</f>
        <v>195</v>
      </c>
      <c r="F54" s="38">
        <v>109</v>
      </c>
      <c r="G54" s="38">
        <v>86</v>
      </c>
      <c r="H54" s="38"/>
      <c r="I54" s="38" t="s">
        <v>51</v>
      </c>
      <c r="J54" s="38" t="s">
        <v>186</v>
      </c>
      <c r="K54" s="21"/>
      <c r="IV54" s="13"/>
    </row>
    <row r="55" spans="1:256" s="12" customFormat="1" ht="93.75">
      <c r="A55" s="33" t="s">
        <v>214</v>
      </c>
      <c r="B55" s="32" t="s">
        <v>75</v>
      </c>
      <c r="C55" s="33" t="s">
        <v>95</v>
      </c>
      <c r="D55" s="33" t="s">
        <v>53</v>
      </c>
      <c r="E55" s="31">
        <f>F55+G55+H55</f>
        <v>7130</v>
      </c>
      <c r="F55" s="76">
        <v>1645</v>
      </c>
      <c r="G55" s="76">
        <v>2575</v>
      </c>
      <c r="H55" s="76">
        <v>2910</v>
      </c>
      <c r="I55" s="76" t="s">
        <v>51</v>
      </c>
      <c r="J55" s="76" t="s">
        <v>187</v>
      </c>
      <c r="K55" s="21"/>
      <c r="IV55" s="13"/>
    </row>
    <row r="56" spans="1:256" s="12" customFormat="1" ht="18.75">
      <c r="A56" s="109" t="s">
        <v>235</v>
      </c>
      <c r="B56" s="109"/>
      <c r="C56" s="109"/>
      <c r="D56" s="109"/>
      <c r="E56" s="109"/>
      <c r="F56" s="109"/>
      <c r="G56" s="109"/>
      <c r="H56" s="109"/>
      <c r="I56" s="109"/>
      <c r="J56" s="109"/>
      <c r="K56" s="21"/>
      <c r="IV56" s="13"/>
    </row>
    <row r="57" spans="1:256" s="12" customFormat="1" ht="18.75">
      <c r="A57" s="37" t="s">
        <v>208</v>
      </c>
      <c r="B57" s="23" t="s">
        <v>58</v>
      </c>
      <c r="C57" s="120" t="s">
        <v>188</v>
      </c>
      <c r="D57" s="106" t="s">
        <v>53</v>
      </c>
      <c r="E57" s="110"/>
      <c r="F57" s="110"/>
      <c r="G57" s="110"/>
      <c r="H57" s="110"/>
      <c r="I57" s="110" t="s">
        <v>114</v>
      </c>
      <c r="J57" s="110" t="s">
        <v>62</v>
      </c>
      <c r="K57" s="21"/>
      <c r="IV57" s="13"/>
    </row>
    <row r="58" spans="1:256" s="12" customFormat="1" ht="63" customHeight="1">
      <c r="A58" s="24"/>
      <c r="B58" s="40" t="s">
        <v>13</v>
      </c>
      <c r="C58" s="121"/>
      <c r="D58" s="112"/>
      <c r="E58" s="108"/>
      <c r="F58" s="108"/>
      <c r="G58" s="108"/>
      <c r="H58" s="108"/>
      <c r="I58" s="108"/>
      <c r="J58" s="108"/>
      <c r="K58" s="21"/>
      <c r="IV58" s="13"/>
    </row>
    <row r="59" spans="1:256" s="12" customFormat="1" ht="64.5" customHeight="1">
      <c r="A59" s="24"/>
      <c r="B59" s="40" t="s">
        <v>14</v>
      </c>
      <c r="C59" s="121"/>
      <c r="D59" s="112"/>
      <c r="E59" s="108"/>
      <c r="F59" s="108"/>
      <c r="G59" s="108"/>
      <c r="H59" s="108"/>
      <c r="I59" s="108"/>
      <c r="J59" s="108"/>
      <c r="K59" s="21"/>
      <c r="IV59" s="13"/>
    </row>
    <row r="60" spans="1:256" s="12" customFormat="1" ht="108.75" customHeight="1">
      <c r="A60" s="24"/>
      <c r="B60" s="40" t="s">
        <v>15</v>
      </c>
      <c r="C60" s="121"/>
      <c r="D60" s="112"/>
      <c r="E60" s="108"/>
      <c r="F60" s="108"/>
      <c r="G60" s="108"/>
      <c r="H60" s="108"/>
      <c r="I60" s="108"/>
      <c r="J60" s="108"/>
      <c r="K60" s="21"/>
      <c r="IV60" s="13"/>
    </row>
    <row r="61" spans="1:256" s="12" customFormat="1" ht="109.5" customHeight="1" hidden="1">
      <c r="A61" s="24"/>
      <c r="B61" s="23" t="s">
        <v>61</v>
      </c>
      <c r="C61" s="121"/>
      <c r="D61" s="112"/>
      <c r="E61" s="108"/>
      <c r="F61" s="108"/>
      <c r="G61" s="108"/>
      <c r="H61" s="108"/>
      <c r="I61" s="108"/>
      <c r="J61" s="108"/>
      <c r="K61" s="21"/>
      <c r="IV61" s="13"/>
    </row>
    <row r="62" spans="1:256" s="12" customFormat="1" ht="253.5" customHeight="1">
      <c r="A62" s="28" t="s">
        <v>211</v>
      </c>
      <c r="B62" s="44" t="s">
        <v>250</v>
      </c>
      <c r="C62" s="28" t="s">
        <v>189</v>
      </c>
      <c r="D62" s="33" t="s">
        <v>53</v>
      </c>
      <c r="E62" s="38">
        <f>F62+G62+H62</f>
        <v>245678.2</v>
      </c>
      <c r="F62" s="38">
        <f>SUM(F63:F68)</f>
        <v>66853.2</v>
      </c>
      <c r="G62" s="38">
        <f>SUM(G63:G68)</f>
        <v>86472</v>
      </c>
      <c r="H62" s="38">
        <f>SUM(H63:H68)</f>
        <v>92353</v>
      </c>
      <c r="I62" s="38" t="s">
        <v>51</v>
      </c>
      <c r="J62" s="31" t="s">
        <v>126</v>
      </c>
      <c r="K62" s="21"/>
      <c r="IV62" s="13"/>
    </row>
    <row r="63" spans="1:256" s="12" customFormat="1" ht="42.75" customHeight="1">
      <c r="A63" s="28"/>
      <c r="B63" s="44" t="s">
        <v>251</v>
      </c>
      <c r="C63" s="28"/>
      <c r="D63" s="83"/>
      <c r="E63" s="85">
        <f aca="true" t="shared" si="2" ref="E63:E68">SUM(F63:H63)</f>
        <v>111337.3</v>
      </c>
      <c r="F63" s="75">
        <v>30065.9</v>
      </c>
      <c r="G63" s="75">
        <v>39299.5</v>
      </c>
      <c r="H63" s="75">
        <v>41971.9</v>
      </c>
      <c r="I63" s="38"/>
      <c r="J63" s="31"/>
      <c r="K63" s="21"/>
      <c r="IV63" s="13"/>
    </row>
    <row r="64" spans="1:256" s="12" customFormat="1" ht="42.75" customHeight="1">
      <c r="A64" s="28"/>
      <c r="B64" s="44" t="s">
        <v>252</v>
      </c>
      <c r="C64" s="28"/>
      <c r="D64" s="83"/>
      <c r="E64" s="85">
        <f t="shared" si="2"/>
        <v>34241.9</v>
      </c>
      <c r="F64" s="75">
        <v>9246.8</v>
      </c>
      <c r="G64" s="75">
        <v>12086.6</v>
      </c>
      <c r="H64" s="75">
        <v>12908.5</v>
      </c>
      <c r="I64" s="38"/>
      <c r="J64" s="31"/>
      <c r="K64" s="21"/>
      <c r="IV64" s="13"/>
    </row>
    <row r="65" spans="1:256" s="12" customFormat="1" ht="29.25" customHeight="1">
      <c r="A65" s="28"/>
      <c r="B65" s="44" t="s">
        <v>253</v>
      </c>
      <c r="C65" s="28"/>
      <c r="D65" s="83"/>
      <c r="E65" s="85">
        <f t="shared" si="2"/>
        <v>87494.1</v>
      </c>
      <c r="F65" s="75">
        <v>23627.2</v>
      </c>
      <c r="G65" s="75">
        <v>30883.4</v>
      </c>
      <c r="H65" s="75">
        <v>32983.5</v>
      </c>
      <c r="I65" s="38"/>
      <c r="J65" s="31"/>
      <c r="K65" s="21"/>
      <c r="IV65" s="13"/>
    </row>
    <row r="66" spans="1:256" s="12" customFormat="1" ht="30.75" customHeight="1">
      <c r="A66" s="28"/>
      <c r="B66" s="44" t="s">
        <v>254</v>
      </c>
      <c r="C66" s="28"/>
      <c r="D66" s="83"/>
      <c r="E66" s="85">
        <f t="shared" si="2"/>
        <v>6968.1</v>
      </c>
      <c r="F66" s="75">
        <v>2163.3</v>
      </c>
      <c r="G66" s="75">
        <v>2323.4</v>
      </c>
      <c r="H66" s="75">
        <v>2481.4</v>
      </c>
      <c r="I66" s="38"/>
      <c r="J66" s="31"/>
      <c r="K66" s="21"/>
      <c r="IV66" s="13"/>
    </row>
    <row r="67" spans="1:256" s="12" customFormat="1" ht="26.25" customHeight="1">
      <c r="A67" s="28"/>
      <c r="B67" s="44" t="s">
        <v>255</v>
      </c>
      <c r="C67" s="28"/>
      <c r="D67" s="83"/>
      <c r="E67" s="85">
        <f t="shared" si="2"/>
        <v>1771.6</v>
      </c>
      <c r="F67" s="75">
        <v>550</v>
      </c>
      <c r="G67" s="75">
        <v>590.7</v>
      </c>
      <c r="H67" s="75">
        <v>630.9</v>
      </c>
      <c r="I67" s="38"/>
      <c r="J67" s="31"/>
      <c r="K67" s="21"/>
      <c r="IV67" s="13"/>
    </row>
    <row r="68" spans="1:256" s="12" customFormat="1" ht="48" customHeight="1">
      <c r="A68" s="28"/>
      <c r="B68" s="44" t="s">
        <v>256</v>
      </c>
      <c r="C68" s="28"/>
      <c r="D68" s="83"/>
      <c r="E68" s="85">
        <f t="shared" si="2"/>
        <v>3865.2</v>
      </c>
      <c r="F68" s="75">
        <v>1200</v>
      </c>
      <c r="G68" s="75">
        <v>1288.4</v>
      </c>
      <c r="H68" s="75">
        <v>1376.8</v>
      </c>
      <c r="I68" s="38"/>
      <c r="J68" s="31"/>
      <c r="K68" s="21"/>
      <c r="IV68" s="13"/>
    </row>
    <row r="69" spans="1:256" s="14" customFormat="1" ht="18.75" customHeight="1">
      <c r="A69" s="105" t="s">
        <v>236</v>
      </c>
      <c r="B69" s="105"/>
      <c r="C69" s="105"/>
      <c r="D69" s="105"/>
      <c r="E69" s="105"/>
      <c r="F69" s="105"/>
      <c r="G69" s="105"/>
      <c r="H69" s="105"/>
      <c r="I69" s="105"/>
      <c r="J69" s="105"/>
      <c r="K69" s="45"/>
      <c r="IV69" s="13"/>
    </row>
    <row r="70" spans="1:256" s="14" customFormat="1" ht="131.25">
      <c r="A70" s="28" t="s">
        <v>208</v>
      </c>
      <c r="B70" s="44" t="s">
        <v>159</v>
      </c>
      <c r="C70" s="28" t="s">
        <v>97</v>
      </c>
      <c r="D70" s="28" t="s">
        <v>53</v>
      </c>
      <c r="E70" s="38">
        <f>F70+H70+G70</f>
        <v>3000</v>
      </c>
      <c r="F70" s="28" t="s">
        <v>23</v>
      </c>
      <c r="G70" s="28" t="s">
        <v>24</v>
      </c>
      <c r="H70" s="28" t="s">
        <v>25</v>
      </c>
      <c r="I70" s="28" t="s">
        <v>51</v>
      </c>
      <c r="J70" s="43" t="s">
        <v>63</v>
      </c>
      <c r="K70" s="45"/>
      <c r="IV70" s="13"/>
    </row>
    <row r="71" spans="1:256" s="14" customFormat="1" ht="93.75">
      <c r="A71" s="28" t="s">
        <v>211</v>
      </c>
      <c r="B71" s="44" t="s">
        <v>160</v>
      </c>
      <c r="C71" s="28" t="s">
        <v>190</v>
      </c>
      <c r="D71" s="28" t="s">
        <v>53</v>
      </c>
      <c r="E71" s="38">
        <f>F71+H71+G71</f>
        <v>75</v>
      </c>
      <c r="F71" s="28" t="s">
        <v>26</v>
      </c>
      <c r="G71" s="28" t="s">
        <v>26</v>
      </c>
      <c r="H71" s="28" t="s">
        <v>26</v>
      </c>
      <c r="I71" s="28" t="s">
        <v>51</v>
      </c>
      <c r="J71" s="43" t="s">
        <v>27</v>
      </c>
      <c r="K71" s="45"/>
      <c r="IV71" s="13"/>
    </row>
    <row r="72" spans="1:256" s="14" customFormat="1" ht="131.25">
      <c r="A72" s="28" t="s">
        <v>212</v>
      </c>
      <c r="B72" s="44" t="s">
        <v>161</v>
      </c>
      <c r="C72" s="28" t="s">
        <v>98</v>
      </c>
      <c r="D72" s="28" t="s">
        <v>53</v>
      </c>
      <c r="E72" s="38">
        <f>F72+H72+G72</f>
        <v>150</v>
      </c>
      <c r="F72" s="28" t="s">
        <v>28</v>
      </c>
      <c r="G72" s="28" t="s">
        <v>28</v>
      </c>
      <c r="H72" s="28" t="s">
        <v>28</v>
      </c>
      <c r="I72" s="28" t="s">
        <v>51</v>
      </c>
      <c r="J72" s="43" t="s">
        <v>191</v>
      </c>
      <c r="K72" s="45"/>
      <c r="IV72" s="13"/>
    </row>
    <row r="73" spans="1:256" s="14" customFormat="1" ht="134.25" customHeight="1">
      <c r="A73" s="28" t="s">
        <v>213</v>
      </c>
      <c r="B73" s="44" t="s">
        <v>109</v>
      </c>
      <c r="C73" s="28" t="s">
        <v>97</v>
      </c>
      <c r="D73" s="28" t="s">
        <v>53</v>
      </c>
      <c r="E73" s="75">
        <f>F73+H73+G73</f>
        <v>318544</v>
      </c>
      <c r="F73" s="74" t="s">
        <v>77</v>
      </c>
      <c r="G73" s="74" t="s">
        <v>78</v>
      </c>
      <c r="H73" s="74" t="s">
        <v>78</v>
      </c>
      <c r="I73" s="28" t="s">
        <v>57</v>
      </c>
      <c r="J73" s="43" t="s">
        <v>191</v>
      </c>
      <c r="K73" s="45"/>
      <c r="IV73" s="13"/>
    </row>
    <row r="74" spans="1:256" s="14" customFormat="1" ht="129.75" customHeight="1">
      <c r="A74" s="28" t="s">
        <v>220</v>
      </c>
      <c r="B74" s="44" t="s">
        <v>103</v>
      </c>
      <c r="C74" s="28" t="s">
        <v>97</v>
      </c>
      <c r="D74" s="28" t="s">
        <v>53</v>
      </c>
      <c r="E74" s="75">
        <f>F74+H74+G74</f>
        <v>530556</v>
      </c>
      <c r="F74" s="74" t="s">
        <v>79</v>
      </c>
      <c r="G74" s="74" t="s">
        <v>80</v>
      </c>
      <c r="H74" s="74" t="s">
        <v>80</v>
      </c>
      <c r="I74" s="28" t="s">
        <v>127</v>
      </c>
      <c r="J74" s="106" t="s">
        <v>191</v>
      </c>
      <c r="K74" s="45"/>
      <c r="IV74" s="13"/>
    </row>
    <row r="75" spans="1:256" s="14" customFormat="1" ht="81.75" customHeight="1">
      <c r="A75" s="28" t="s">
        <v>214</v>
      </c>
      <c r="B75" s="44" t="s">
        <v>68</v>
      </c>
      <c r="C75" s="28" t="s">
        <v>97</v>
      </c>
      <c r="D75" s="28" t="s">
        <v>53</v>
      </c>
      <c r="E75" s="38"/>
      <c r="F75" s="28"/>
      <c r="G75" s="28"/>
      <c r="H75" s="28"/>
      <c r="I75" s="28" t="s">
        <v>81</v>
      </c>
      <c r="J75" s="112"/>
      <c r="K75" s="45"/>
      <c r="IV75" s="13"/>
    </row>
    <row r="76" spans="1:256" s="14" customFormat="1" ht="114" customHeight="1">
      <c r="A76" s="28" t="s">
        <v>215</v>
      </c>
      <c r="B76" s="27" t="s">
        <v>162</v>
      </c>
      <c r="C76" s="28" t="s">
        <v>99</v>
      </c>
      <c r="D76" s="28" t="s">
        <v>49</v>
      </c>
      <c r="E76" s="38">
        <f>F76+H76+G76</f>
        <v>10000</v>
      </c>
      <c r="F76" s="38">
        <v>10000</v>
      </c>
      <c r="G76" s="38"/>
      <c r="H76" s="38"/>
      <c r="I76" s="38" t="s">
        <v>57</v>
      </c>
      <c r="J76" s="107"/>
      <c r="K76" s="45"/>
      <c r="IV76" s="13"/>
    </row>
    <row r="77" spans="1:256" s="14" customFormat="1" ht="196.5" customHeight="1">
      <c r="A77" s="28" t="s">
        <v>216</v>
      </c>
      <c r="B77" s="27" t="s">
        <v>163</v>
      </c>
      <c r="C77" s="28" t="s">
        <v>192</v>
      </c>
      <c r="D77" s="28" t="s">
        <v>53</v>
      </c>
      <c r="E77" s="38"/>
      <c r="F77" s="38"/>
      <c r="G77" s="38"/>
      <c r="H77" s="38"/>
      <c r="I77" s="38" t="s">
        <v>153</v>
      </c>
      <c r="J77" s="28" t="s">
        <v>84</v>
      </c>
      <c r="K77" s="45"/>
      <c r="IV77" s="13"/>
    </row>
    <row r="78" spans="1:256" s="14" customFormat="1" ht="21" customHeight="1">
      <c r="A78" s="26"/>
      <c r="B78" s="70" t="s">
        <v>128</v>
      </c>
      <c r="C78" s="28"/>
      <c r="D78" s="28"/>
      <c r="E78" s="92">
        <f>SUM(F78:H78)</f>
        <v>1765570.4</v>
      </c>
      <c r="F78" s="92">
        <f>SUM(F79:F82)</f>
        <v>646754.4</v>
      </c>
      <c r="G78" s="92">
        <f>SUM(G79:G82)</f>
        <v>554189</v>
      </c>
      <c r="H78" s="92">
        <f>SUM(H79:H82)</f>
        <v>564627</v>
      </c>
      <c r="I78" s="29"/>
      <c r="J78" s="43"/>
      <c r="K78" s="45"/>
      <c r="IV78" s="13"/>
    </row>
    <row r="79" spans="1:256" s="14" customFormat="1" ht="17.25" customHeight="1">
      <c r="A79" s="26"/>
      <c r="B79" s="44" t="s">
        <v>16</v>
      </c>
      <c r="C79" s="28"/>
      <c r="D79" s="28"/>
      <c r="E79" s="92">
        <f>E16+E18+E20+E22+E26+SUM(E36:E37)+E40+E43+E44+E45+E47+E48+E51+E54+E55+E62+E70+E71+E72</f>
        <v>297657.2</v>
      </c>
      <c r="F79" s="92">
        <f>F16+F18+F20+F22+F26+SUM(F36:F37)+F40+F43+F44+F45+F47+F48+F51+F54+F55+F62+F70+F71+F72</f>
        <v>88143.2</v>
      </c>
      <c r="G79" s="92">
        <f>G16+G18+G20+G22+G26+SUM(G36:G37)+G40+G43+G44+G45+G47+G48+G51+G54+G55+G62+G70+G71+G72</f>
        <v>101771</v>
      </c>
      <c r="H79" s="92">
        <f>H16+H18+H20+H22+H26+SUM(H36:H37)+H40+H43+H44+H45+H47+H48+H51+H54+H55+H62+H70+H71+H72</f>
        <v>107743</v>
      </c>
      <c r="I79" s="29"/>
      <c r="J79" s="43"/>
      <c r="K79" s="45"/>
      <c r="IV79" s="13"/>
    </row>
    <row r="80" spans="1:256" s="14" customFormat="1" ht="17.25" customHeight="1">
      <c r="A80" s="26"/>
      <c r="B80" s="44" t="s">
        <v>17</v>
      </c>
      <c r="C80" s="28"/>
      <c r="D80" s="28"/>
      <c r="E80" s="92">
        <f>E12+E13+E15+E17+E19+E21+E31+E73+E75+E76+E62</f>
        <v>617357.2</v>
      </c>
      <c r="F80" s="92">
        <f>F12+F13+F15+F17+F19+F21+F31+F73+F75+F76+F62</f>
        <v>209359.2</v>
      </c>
      <c r="G80" s="92">
        <f>G12+G13+G15+G17+G19+G21+G31+G73+G75+G76+G62</f>
        <v>202016</v>
      </c>
      <c r="H80" s="92">
        <f>H12+H13+H15+H17+H19+H21+H31+H73+H75+H76+H62</f>
        <v>205982</v>
      </c>
      <c r="I80" s="29"/>
      <c r="J80" s="43"/>
      <c r="K80" s="45"/>
      <c r="IV80" s="13"/>
    </row>
    <row r="81" spans="1:256" s="14" customFormat="1" ht="18" customHeight="1">
      <c r="A81" s="26"/>
      <c r="B81" s="44" t="s">
        <v>18</v>
      </c>
      <c r="C81" s="28"/>
      <c r="D81" s="28"/>
      <c r="E81" s="92">
        <f>E14+E28+E50+E61+E74</f>
        <v>530556</v>
      </c>
      <c r="F81" s="92">
        <f>F14+F28+F50+F61+F74</f>
        <v>163752</v>
      </c>
      <c r="G81" s="92">
        <f>G14+G28+G50+G61+G74</f>
        <v>183402</v>
      </c>
      <c r="H81" s="92">
        <f>H14+H28+H50+H61+H74</f>
        <v>183402</v>
      </c>
      <c r="I81" s="29"/>
      <c r="J81" s="43"/>
      <c r="K81" s="45"/>
      <c r="IV81" s="13"/>
    </row>
    <row r="82" spans="1:256" s="14" customFormat="1" ht="21.75" customHeight="1">
      <c r="A82" s="26"/>
      <c r="B82" s="44" t="s">
        <v>72</v>
      </c>
      <c r="C82" s="28"/>
      <c r="D82" s="28"/>
      <c r="E82" s="92">
        <f>E25+E42+E46+E52</f>
        <v>320000</v>
      </c>
      <c r="F82" s="92">
        <f>F25+F42+F46+F52</f>
        <v>185500</v>
      </c>
      <c r="G82" s="92">
        <f>G25+G42+G46+G52</f>
        <v>67000</v>
      </c>
      <c r="H82" s="92">
        <f>H25+H42+H46+H52</f>
        <v>67500</v>
      </c>
      <c r="I82" s="29"/>
      <c r="J82" s="43"/>
      <c r="K82" s="45"/>
      <c r="IV82" s="13"/>
    </row>
    <row r="83" spans="1:256" s="8" customFormat="1" ht="18.75">
      <c r="A83" s="104" t="s">
        <v>164</v>
      </c>
      <c r="B83" s="104"/>
      <c r="C83" s="104"/>
      <c r="D83" s="104"/>
      <c r="E83" s="104"/>
      <c r="F83" s="104"/>
      <c r="G83" s="104"/>
      <c r="H83" s="104"/>
      <c r="I83" s="104"/>
      <c r="J83" s="104"/>
      <c r="K83" s="21"/>
      <c r="IV83" s="9"/>
    </row>
    <row r="84" spans="1:256" s="12" customFormat="1" ht="18.75">
      <c r="A84" s="104" t="s">
        <v>237</v>
      </c>
      <c r="B84" s="104"/>
      <c r="C84" s="104"/>
      <c r="D84" s="104"/>
      <c r="E84" s="104"/>
      <c r="F84" s="104"/>
      <c r="G84" s="104"/>
      <c r="H84" s="104"/>
      <c r="I84" s="104"/>
      <c r="J84" s="104"/>
      <c r="K84" s="21"/>
      <c r="IV84" s="13"/>
    </row>
    <row r="85" spans="1:256" s="12" customFormat="1" ht="375">
      <c r="A85" s="24" t="s">
        <v>208</v>
      </c>
      <c r="B85" s="40" t="s">
        <v>129</v>
      </c>
      <c r="C85" s="24" t="s">
        <v>8</v>
      </c>
      <c r="D85" s="24" t="s">
        <v>53</v>
      </c>
      <c r="E85" s="28"/>
      <c r="F85" s="24"/>
      <c r="G85" s="24"/>
      <c r="H85" s="24"/>
      <c r="I85" s="38" t="s">
        <v>153</v>
      </c>
      <c r="J85" s="24" t="s">
        <v>193</v>
      </c>
      <c r="K85" s="21"/>
      <c r="IV85" s="13"/>
    </row>
    <row r="86" spans="1:256" s="12" customFormat="1" ht="222.75" customHeight="1">
      <c r="A86" s="24" t="s">
        <v>211</v>
      </c>
      <c r="B86" s="40" t="s">
        <v>85</v>
      </c>
      <c r="C86" s="24" t="s">
        <v>194</v>
      </c>
      <c r="D86" s="24" t="s">
        <v>53</v>
      </c>
      <c r="E86" s="74" t="s">
        <v>89</v>
      </c>
      <c r="F86" s="69" t="s">
        <v>86</v>
      </c>
      <c r="G86" s="69" t="s">
        <v>87</v>
      </c>
      <c r="H86" s="69" t="s">
        <v>88</v>
      </c>
      <c r="I86" s="24" t="s">
        <v>57</v>
      </c>
      <c r="J86" s="24" t="s">
        <v>130</v>
      </c>
      <c r="K86" s="21"/>
      <c r="IV86" s="13"/>
    </row>
    <row r="87" spans="1:11" ht="304.5" customHeight="1">
      <c r="A87" s="24" t="s">
        <v>212</v>
      </c>
      <c r="B87" s="23" t="s">
        <v>90</v>
      </c>
      <c r="C87" s="24" t="s">
        <v>195</v>
      </c>
      <c r="D87" s="24" t="s">
        <v>53</v>
      </c>
      <c r="E87" s="38">
        <f>F87+H87+G87</f>
        <v>173.67</v>
      </c>
      <c r="F87" s="31">
        <v>57.89</v>
      </c>
      <c r="G87" s="31">
        <v>57.89</v>
      </c>
      <c r="H87" s="31">
        <v>57.89</v>
      </c>
      <c r="I87" s="31" t="s">
        <v>57</v>
      </c>
      <c r="J87" s="31" t="s">
        <v>168</v>
      </c>
      <c r="K87" s="18"/>
    </row>
    <row r="88" spans="1:11" ht="63.75" customHeight="1">
      <c r="A88" s="112" t="s">
        <v>213</v>
      </c>
      <c r="B88" s="94" t="s">
        <v>92</v>
      </c>
      <c r="C88" s="112" t="s">
        <v>131</v>
      </c>
      <c r="D88" s="112" t="s">
        <v>53</v>
      </c>
      <c r="E88" s="38">
        <f>F88+H88+G88</f>
        <v>2184.9</v>
      </c>
      <c r="F88" s="38">
        <v>728.3</v>
      </c>
      <c r="G88" s="38">
        <v>728.3</v>
      </c>
      <c r="H88" s="38">
        <v>728.3</v>
      </c>
      <c r="I88" s="38" t="s">
        <v>57</v>
      </c>
      <c r="J88" s="118" t="s">
        <v>150</v>
      </c>
      <c r="K88" s="18"/>
    </row>
    <row r="89" spans="1:11" ht="225.75" customHeight="1">
      <c r="A89" s="107"/>
      <c r="B89" s="115"/>
      <c r="C89" s="107"/>
      <c r="D89" s="107"/>
      <c r="E89" s="38">
        <f>F89+H89+G89</f>
        <v>2079</v>
      </c>
      <c r="F89" s="31">
        <v>693</v>
      </c>
      <c r="G89" s="31">
        <v>693</v>
      </c>
      <c r="H89" s="31">
        <v>693</v>
      </c>
      <c r="I89" s="31" t="s">
        <v>51</v>
      </c>
      <c r="J89" s="118"/>
      <c r="K89" s="18"/>
    </row>
    <row r="90" spans="1:11" ht="117.75" customHeight="1">
      <c r="A90" s="28" t="s">
        <v>220</v>
      </c>
      <c r="B90" s="27" t="s">
        <v>196</v>
      </c>
      <c r="C90" s="28" t="s">
        <v>132</v>
      </c>
      <c r="D90" s="28" t="s">
        <v>53</v>
      </c>
      <c r="E90" s="38"/>
      <c r="F90" s="31"/>
      <c r="G90" s="31"/>
      <c r="H90" s="31"/>
      <c r="I90" s="31" t="s">
        <v>139</v>
      </c>
      <c r="J90" s="46" t="s">
        <v>31</v>
      </c>
      <c r="K90" s="18"/>
    </row>
    <row r="91" spans="1:11" ht="96.75" customHeight="1">
      <c r="A91" s="28" t="s">
        <v>214</v>
      </c>
      <c r="B91" s="27" t="s">
        <v>29</v>
      </c>
      <c r="C91" s="28" t="s">
        <v>133</v>
      </c>
      <c r="D91" s="28" t="s">
        <v>53</v>
      </c>
      <c r="E91" s="38">
        <f>F91+H91+G91</f>
        <v>64200</v>
      </c>
      <c r="F91" s="31">
        <v>21400</v>
      </c>
      <c r="G91" s="31">
        <v>21400</v>
      </c>
      <c r="H91" s="31">
        <v>21400</v>
      </c>
      <c r="I91" s="31" t="s">
        <v>134</v>
      </c>
      <c r="J91" s="46" t="s">
        <v>30</v>
      </c>
      <c r="K91" s="18"/>
    </row>
    <row r="92" spans="1:11" ht="63.75" customHeight="1">
      <c r="A92" s="106" t="s">
        <v>215</v>
      </c>
      <c r="B92" s="114" t="s">
        <v>91</v>
      </c>
      <c r="C92" s="106" t="s">
        <v>154</v>
      </c>
      <c r="D92" s="106" t="s">
        <v>53</v>
      </c>
      <c r="E92" s="38">
        <f>F92+H92+G92</f>
        <v>1157.76</v>
      </c>
      <c r="F92" s="31">
        <v>397.98</v>
      </c>
      <c r="G92" s="31">
        <v>383.51</v>
      </c>
      <c r="H92" s="31">
        <v>376.27</v>
      </c>
      <c r="I92" s="31" t="s">
        <v>57</v>
      </c>
      <c r="J92" s="108" t="s">
        <v>151</v>
      </c>
      <c r="K92" s="18"/>
    </row>
    <row r="93" spans="1:11" ht="177.75" customHeight="1">
      <c r="A93" s="107"/>
      <c r="B93" s="115"/>
      <c r="C93" s="107"/>
      <c r="D93" s="107"/>
      <c r="E93" s="38">
        <f>F93+H93+G93</f>
        <v>415.8</v>
      </c>
      <c r="F93" s="31">
        <v>138.6</v>
      </c>
      <c r="G93" s="31">
        <v>138.6</v>
      </c>
      <c r="H93" s="31">
        <v>138.6</v>
      </c>
      <c r="I93" s="31" t="s">
        <v>51</v>
      </c>
      <c r="J93" s="108"/>
      <c r="K93" s="18"/>
    </row>
    <row r="94" spans="1:11" ht="21.75" customHeight="1">
      <c r="A94" s="123" t="s">
        <v>238</v>
      </c>
      <c r="B94" s="124"/>
      <c r="C94" s="124"/>
      <c r="D94" s="124"/>
      <c r="E94" s="124"/>
      <c r="F94" s="124"/>
      <c r="G94" s="124"/>
      <c r="H94" s="124"/>
      <c r="I94" s="124"/>
      <c r="J94" s="125"/>
      <c r="K94" s="18"/>
    </row>
    <row r="95" spans="1:11" ht="75">
      <c r="A95" s="28" t="s">
        <v>208</v>
      </c>
      <c r="B95" s="27" t="s">
        <v>197</v>
      </c>
      <c r="C95" s="28" t="s">
        <v>100</v>
      </c>
      <c r="D95" s="28" t="s">
        <v>53</v>
      </c>
      <c r="E95" s="38">
        <f>F95+H95+G95</f>
        <v>225</v>
      </c>
      <c r="F95" s="31">
        <v>75</v>
      </c>
      <c r="G95" s="31">
        <v>75</v>
      </c>
      <c r="H95" s="31">
        <v>75</v>
      </c>
      <c r="I95" s="31" t="s">
        <v>51</v>
      </c>
      <c r="J95" s="31" t="s">
        <v>33</v>
      </c>
      <c r="K95" s="18"/>
    </row>
    <row r="96" spans="1:11" ht="112.5">
      <c r="A96" s="28" t="s">
        <v>211</v>
      </c>
      <c r="B96" s="27" t="s">
        <v>198</v>
      </c>
      <c r="C96" s="28" t="s">
        <v>100</v>
      </c>
      <c r="D96" s="28" t="s">
        <v>53</v>
      </c>
      <c r="E96" s="38">
        <f>F96+H96+G96</f>
        <v>180</v>
      </c>
      <c r="F96" s="31">
        <v>60</v>
      </c>
      <c r="G96" s="31">
        <v>60</v>
      </c>
      <c r="H96" s="31">
        <v>60</v>
      </c>
      <c r="I96" s="31" t="s">
        <v>51</v>
      </c>
      <c r="J96" s="31" t="s">
        <v>35</v>
      </c>
      <c r="K96" s="18"/>
    </row>
    <row r="97" spans="1:11" ht="93.75">
      <c r="A97" s="28" t="s">
        <v>212</v>
      </c>
      <c r="B97" s="27" t="s">
        <v>199</v>
      </c>
      <c r="C97" s="28" t="s">
        <v>100</v>
      </c>
      <c r="D97" s="28" t="s">
        <v>53</v>
      </c>
      <c r="E97" s="38">
        <f>F97+H97+G97</f>
        <v>1200</v>
      </c>
      <c r="F97" s="31">
        <v>400</v>
      </c>
      <c r="G97" s="31">
        <v>400</v>
      </c>
      <c r="H97" s="31">
        <v>400</v>
      </c>
      <c r="I97" s="31" t="s">
        <v>51</v>
      </c>
      <c r="J97" s="31" t="s">
        <v>33</v>
      </c>
      <c r="K97" s="18"/>
    </row>
    <row r="98" spans="1:11" ht="93.75">
      <c r="A98" s="28" t="s">
        <v>213</v>
      </c>
      <c r="B98" s="27" t="s">
        <v>200</v>
      </c>
      <c r="C98" s="28" t="s">
        <v>95</v>
      </c>
      <c r="D98" s="28" t="s">
        <v>53</v>
      </c>
      <c r="E98" s="38"/>
      <c r="F98" s="31"/>
      <c r="G98" s="31"/>
      <c r="H98" s="31"/>
      <c r="I98" s="31" t="s">
        <v>139</v>
      </c>
      <c r="J98" s="31" t="s">
        <v>34</v>
      </c>
      <c r="K98" s="18"/>
    </row>
    <row r="99" spans="1:256" s="12" customFormat="1" ht="18.75">
      <c r="A99" s="104" t="s">
        <v>239</v>
      </c>
      <c r="B99" s="104"/>
      <c r="C99" s="104"/>
      <c r="D99" s="104"/>
      <c r="E99" s="104"/>
      <c r="F99" s="104"/>
      <c r="G99" s="104"/>
      <c r="H99" s="104"/>
      <c r="I99" s="104"/>
      <c r="J99" s="104"/>
      <c r="K99" s="21"/>
      <c r="IV99" s="13"/>
    </row>
    <row r="100" spans="1:11" ht="150">
      <c r="A100" s="24" t="s">
        <v>208</v>
      </c>
      <c r="B100" s="27" t="s">
        <v>240</v>
      </c>
      <c r="C100" s="28" t="s">
        <v>201</v>
      </c>
      <c r="D100" s="24" t="s">
        <v>53</v>
      </c>
      <c r="E100" s="38">
        <f>F100+H100+G100</f>
        <v>106000</v>
      </c>
      <c r="F100" s="31">
        <v>106000</v>
      </c>
      <c r="G100" s="31"/>
      <c r="H100" s="31"/>
      <c r="I100" s="31" t="s">
        <v>57</v>
      </c>
      <c r="J100" s="31" t="s">
        <v>136</v>
      </c>
      <c r="K100" s="18"/>
    </row>
    <row r="101" spans="1:11" ht="164.25" customHeight="1">
      <c r="A101" s="24" t="s">
        <v>211</v>
      </c>
      <c r="B101" s="23" t="s">
        <v>32</v>
      </c>
      <c r="C101" s="24" t="s">
        <v>135</v>
      </c>
      <c r="D101" s="24"/>
      <c r="E101" s="38"/>
      <c r="F101" s="31"/>
      <c r="G101" s="31"/>
      <c r="H101" s="31"/>
      <c r="I101" s="31" t="s">
        <v>57</v>
      </c>
      <c r="J101" s="31" t="s">
        <v>136</v>
      </c>
      <c r="K101" s="18"/>
    </row>
    <row r="102" spans="1:11" ht="18.75">
      <c r="A102" s="105" t="s">
        <v>241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8"/>
    </row>
    <row r="103" spans="1:11" ht="92.25" customHeight="1">
      <c r="A103" s="28" t="s">
        <v>208</v>
      </c>
      <c r="B103" s="27" t="s">
        <v>242</v>
      </c>
      <c r="C103" s="28" t="s">
        <v>101</v>
      </c>
      <c r="D103" s="28" t="s">
        <v>53</v>
      </c>
      <c r="E103" s="38">
        <f>F103+H103+G103</f>
        <v>166700</v>
      </c>
      <c r="F103" s="38">
        <v>76700</v>
      </c>
      <c r="G103" s="38">
        <v>45000</v>
      </c>
      <c r="H103" s="38">
        <v>45000</v>
      </c>
      <c r="I103" s="106" t="s">
        <v>202</v>
      </c>
      <c r="J103" s="110" t="s">
        <v>36</v>
      </c>
      <c r="K103" s="18"/>
    </row>
    <row r="104" spans="1:11" ht="45" customHeight="1">
      <c r="A104" s="24"/>
      <c r="B104" s="40" t="s">
        <v>243</v>
      </c>
      <c r="C104" s="24"/>
      <c r="D104" s="24"/>
      <c r="E104" s="38">
        <f>F104+H104+G104</f>
        <v>76700</v>
      </c>
      <c r="F104" s="31">
        <v>76700</v>
      </c>
      <c r="G104" s="31"/>
      <c r="H104" s="31"/>
      <c r="I104" s="112"/>
      <c r="J104" s="108"/>
      <c r="K104" s="18"/>
    </row>
    <row r="105" spans="1:11" ht="37.5" customHeight="1">
      <c r="A105" s="24"/>
      <c r="B105" s="40" t="s">
        <v>244</v>
      </c>
      <c r="C105" s="24"/>
      <c r="D105" s="24"/>
      <c r="E105" s="38">
        <f>F105+H105+G105</f>
        <v>45000</v>
      </c>
      <c r="F105" s="31"/>
      <c r="G105" s="31">
        <v>45000</v>
      </c>
      <c r="H105" s="31"/>
      <c r="I105" s="112"/>
      <c r="J105" s="108"/>
      <c r="K105" s="18"/>
    </row>
    <row r="106" spans="1:11" ht="36" customHeight="1">
      <c r="A106" s="24"/>
      <c r="B106" s="40" t="s">
        <v>245</v>
      </c>
      <c r="C106" s="24"/>
      <c r="D106" s="24"/>
      <c r="E106" s="38">
        <f>F106+H106+G106</f>
        <v>45000</v>
      </c>
      <c r="F106" s="31"/>
      <c r="G106" s="31"/>
      <c r="H106" s="31">
        <v>45000</v>
      </c>
      <c r="I106" s="112"/>
      <c r="J106" s="108"/>
      <c r="K106" s="18"/>
    </row>
    <row r="107" spans="1:11" ht="62.25" customHeight="1">
      <c r="A107" s="24" t="s">
        <v>211</v>
      </c>
      <c r="B107" s="40" t="s">
        <v>203</v>
      </c>
      <c r="C107" s="24" t="s">
        <v>95</v>
      </c>
      <c r="D107" s="24" t="s">
        <v>53</v>
      </c>
      <c r="E107" s="36"/>
      <c r="F107" s="25"/>
      <c r="G107" s="25"/>
      <c r="H107" s="25"/>
      <c r="I107" s="47"/>
      <c r="J107" s="108"/>
      <c r="K107" s="18"/>
    </row>
    <row r="108" spans="1:11" ht="78.75" customHeight="1">
      <c r="A108" s="26"/>
      <c r="B108" s="30" t="s">
        <v>19</v>
      </c>
      <c r="C108" s="28"/>
      <c r="D108" s="28"/>
      <c r="E108" s="38">
        <f>F108+H108+G108</f>
        <v>14000</v>
      </c>
      <c r="F108" s="38">
        <v>7000</v>
      </c>
      <c r="G108" s="48">
        <v>3500</v>
      </c>
      <c r="H108" s="29">
        <v>3500</v>
      </c>
      <c r="I108" s="38" t="s">
        <v>51</v>
      </c>
      <c r="J108" s="111"/>
      <c r="K108" s="18"/>
    </row>
    <row r="109" spans="1:256" s="12" customFormat="1" ht="32.25" customHeight="1">
      <c r="A109" s="104" t="s">
        <v>246</v>
      </c>
      <c r="B109" s="104"/>
      <c r="C109" s="104"/>
      <c r="D109" s="104"/>
      <c r="E109" s="104"/>
      <c r="F109" s="104"/>
      <c r="G109" s="104"/>
      <c r="H109" s="104"/>
      <c r="I109" s="104"/>
      <c r="J109" s="104"/>
      <c r="K109" s="21"/>
      <c r="IV109" s="13"/>
    </row>
    <row r="110" spans="1:11" ht="97.5" customHeight="1">
      <c r="A110" s="24" t="s">
        <v>208</v>
      </c>
      <c r="B110" s="40" t="s">
        <v>204</v>
      </c>
      <c r="C110" s="24" t="s">
        <v>97</v>
      </c>
      <c r="D110" s="24" t="s">
        <v>53</v>
      </c>
      <c r="E110" s="38">
        <f>F110+H110+G110</f>
        <v>91849.5</v>
      </c>
      <c r="F110" s="31">
        <v>20421</v>
      </c>
      <c r="G110" s="31">
        <v>30126</v>
      </c>
      <c r="H110" s="31">
        <v>41302.5</v>
      </c>
      <c r="I110" s="31" t="s">
        <v>57</v>
      </c>
      <c r="J110" s="31" t="s">
        <v>137</v>
      </c>
      <c r="K110" s="18"/>
    </row>
    <row r="111" spans="1:11" ht="194.25" customHeight="1">
      <c r="A111" s="24" t="s">
        <v>211</v>
      </c>
      <c r="B111" s="23" t="s">
        <v>205</v>
      </c>
      <c r="C111" s="24" t="s">
        <v>97</v>
      </c>
      <c r="D111" s="24" t="s">
        <v>53</v>
      </c>
      <c r="E111" s="38">
        <f>F111+H111+G111</f>
        <v>22860</v>
      </c>
      <c r="F111" s="31">
        <v>6300</v>
      </c>
      <c r="G111" s="31">
        <v>7920</v>
      </c>
      <c r="H111" s="31">
        <v>8640</v>
      </c>
      <c r="I111" s="31" t="s">
        <v>57</v>
      </c>
      <c r="J111" s="31" t="s">
        <v>138</v>
      </c>
      <c r="K111" s="18"/>
    </row>
    <row r="112" spans="1:11" ht="141" customHeight="1">
      <c r="A112" s="24" t="s">
        <v>212</v>
      </c>
      <c r="B112" s="23" t="s">
        <v>206</v>
      </c>
      <c r="C112" s="24" t="s">
        <v>97</v>
      </c>
      <c r="D112" s="24" t="s">
        <v>53</v>
      </c>
      <c r="E112" s="38">
        <f>F112+H112+G112</f>
        <v>7110</v>
      </c>
      <c r="F112" s="31">
        <v>1710</v>
      </c>
      <c r="G112" s="31">
        <v>2568</v>
      </c>
      <c r="H112" s="31">
        <v>2832</v>
      </c>
      <c r="I112" s="31" t="s">
        <v>57</v>
      </c>
      <c r="J112" s="31" t="s">
        <v>2</v>
      </c>
      <c r="K112" s="18"/>
    </row>
    <row r="113" spans="1:11" ht="131.25" customHeight="1">
      <c r="A113" s="24" t="s">
        <v>213</v>
      </c>
      <c r="B113" s="40" t="s">
        <v>0</v>
      </c>
      <c r="C113" s="24" t="s">
        <v>97</v>
      </c>
      <c r="D113" s="24" t="s">
        <v>53</v>
      </c>
      <c r="E113" s="38">
        <f>F113+H113+G113</f>
        <v>11000</v>
      </c>
      <c r="F113" s="31">
        <v>2500</v>
      </c>
      <c r="G113" s="31">
        <v>3500</v>
      </c>
      <c r="H113" s="31">
        <v>5000</v>
      </c>
      <c r="I113" s="31" t="s">
        <v>57</v>
      </c>
      <c r="J113" s="31" t="s">
        <v>1</v>
      </c>
      <c r="K113" s="18"/>
    </row>
    <row r="114" spans="1:11" ht="93" customHeight="1">
      <c r="A114" s="33" t="s">
        <v>220</v>
      </c>
      <c r="B114" s="27" t="s">
        <v>3</v>
      </c>
      <c r="C114" s="33" t="s">
        <v>95</v>
      </c>
      <c r="D114" s="28" t="s">
        <v>53</v>
      </c>
      <c r="E114" s="38"/>
      <c r="F114" s="38"/>
      <c r="G114" s="76"/>
      <c r="H114" s="76"/>
      <c r="I114" s="38" t="s">
        <v>139</v>
      </c>
      <c r="J114" s="38" t="s">
        <v>37</v>
      </c>
      <c r="K114" s="18"/>
    </row>
    <row r="115" spans="1:256" s="12" customFormat="1" ht="18.75">
      <c r="A115" s="122" t="s">
        <v>247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21"/>
      <c r="IV115" s="13"/>
    </row>
    <row r="116" spans="1:256" s="12" customFormat="1" ht="96" customHeight="1">
      <c r="A116" s="33" t="s">
        <v>208</v>
      </c>
      <c r="B116" s="34" t="s">
        <v>4</v>
      </c>
      <c r="C116" s="33" t="s">
        <v>52</v>
      </c>
      <c r="D116" s="33" t="s">
        <v>53</v>
      </c>
      <c r="E116" s="38">
        <f>F116+H116+G116</f>
        <v>8940</v>
      </c>
      <c r="F116" s="76">
        <v>2770</v>
      </c>
      <c r="G116" s="76">
        <v>2970</v>
      </c>
      <c r="H116" s="76">
        <v>3200</v>
      </c>
      <c r="I116" s="38" t="s">
        <v>51</v>
      </c>
      <c r="J116" s="76" t="s">
        <v>5</v>
      </c>
      <c r="K116" s="21"/>
      <c r="IV116" s="13"/>
    </row>
    <row r="117" spans="1:256" s="12" customFormat="1" ht="37.5">
      <c r="A117" s="42"/>
      <c r="B117" s="70" t="s">
        <v>248</v>
      </c>
      <c r="C117" s="33"/>
      <c r="D117" s="33"/>
      <c r="E117" s="89">
        <f>E86+SUM(E87:E93)+SUM(E95:E98)+SUM(E100:E101)+SUM(E103:E108)+SUM(E110:E114)+E116</f>
        <v>671362.55</v>
      </c>
      <c r="F117" s="89">
        <f>F86+SUM(F87:F93)+SUM(F95:F98)+SUM(F100:F101)+SUM(F103:F108)+SUM(F110:F114)+F116</f>
        <v>325437.5</v>
      </c>
      <c r="G117" s="89">
        <f>G86+SUM(G87:G93)+SUM(G95:G98)+SUM(G100:G101)+SUM(G103:G108)+SUM(G110:G114)+G116</f>
        <v>165985.01</v>
      </c>
      <c r="H117" s="89">
        <f>H86+SUM(H87:H93)+SUM(H95:H98)+SUM(H100:H101)+SUM(H103:H108)+SUM(H110:H114)+H116</f>
        <v>179940.04</v>
      </c>
      <c r="I117" s="29"/>
      <c r="J117" s="76"/>
      <c r="K117" s="21"/>
      <c r="IV117" s="13"/>
    </row>
    <row r="118" spans="1:256" s="12" customFormat="1" ht="18.75">
      <c r="A118" s="42"/>
      <c r="B118" s="44" t="s">
        <v>16</v>
      </c>
      <c r="C118" s="33"/>
      <c r="D118" s="33"/>
      <c r="E118" s="84">
        <f>E93+E95+E96+E97+E108+E116+E89</f>
        <v>27039.8</v>
      </c>
      <c r="F118" s="84">
        <f>F93+F95+F96+F97+F108+F116+F89</f>
        <v>11136.6</v>
      </c>
      <c r="G118" s="84">
        <f>G93+G95+G96+G97+G108+G116+G89</f>
        <v>7836.6</v>
      </c>
      <c r="H118" s="84">
        <f>H93+H95+H96+H97+H108+H116+H89</f>
        <v>8066.6</v>
      </c>
      <c r="I118" s="29"/>
      <c r="J118" s="34"/>
      <c r="K118" s="21"/>
      <c r="IV118" s="13"/>
    </row>
    <row r="119" spans="1:256" s="12" customFormat="1" ht="18.75">
      <c r="A119" s="42"/>
      <c r="B119" s="44" t="s">
        <v>17</v>
      </c>
      <c r="C119" s="33"/>
      <c r="D119" s="33"/>
      <c r="E119" s="84">
        <f>E86+E87+E88+E92+E100+E101+SUM(E103:E106)+E110+E112+E113+E111</f>
        <v>580122.75</v>
      </c>
      <c r="F119" s="84">
        <f>F86+F87+F88+F92+F100+F101+SUM(F103:F106)+F110+F112+F113+F111</f>
        <v>292900.9</v>
      </c>
      <c r="G119" s="84">
        <f>G86+G87+G88+G92+G100+G101+SUM(G103:G106)+G110+G112+G113+G111</f>
        <v>136748.41</v>
      </c>
      <c r="H119" s="84">
        <f>H86+H87+H88+H92+H100+H101+SUM(H103:H106)+H110+H112+H113+H111</f>
        <v>150473.44</v>
      </c>
      <c r="I119" s="29"/>
      <c r="J119" s="34"/>
      <c r="K119" s="21"/>
      <c r="IV119" s="13"/>
    </row>
    <row r="120" spans="1:256" s="12" customFormat="1" ht="18.75">
      <c r="A120" s="42"/>
      <c r="B120" s="44" t="s">
        <v>18</v>
      </c>
      <c r="C120" s="33"/>
      <c r="D120" s="33"/>
      <c r="E120" s="90"/>
      <c r="F120" s="91"/>
      <c r="G120" s="91"/>
      <c r="H120" s="91"/>
      <c r="I120" s="29"/>
      <c r="J120" s="34"/>
      <c r="K120" s="21"/>
      <c r="IV120" s="13"/>
    </row>
    <row r="121" spans="1:256" s="12" customFormat="1" ht="36" customHeight="1">
      <c r="A121" s="42"/>
      <c r="B121" s="44" t="s">
        <v>72</v>
      </c>
      <c r="C121" s="33"/>
      <c r="D121" s="33"/>
      <c r="E121" s="84">
        <f>F121+G121+H121</f>
        <v>64200</v>
      </c>
      <c r="F121" s="84">
        <v>21400</v>
      </c>
      <c r="G121" s="84">
        <v>21400</v>
      </c>
      <c r="H121" s="84">
        <v>21400</v>
      </c>
      <c r="I121" s="29"/>
      <c r="J121" s="34"/>
      <c r="K121" s="21"/>
      <c r="IV121" s="13"/>
    </row>
    <row r="122" spans="1:256" s="12" customFormat="1" ht="25.5" customHeight="1">
      <c r="A122" s="100" t="s">
        <v>249</v>
      </c>
      <c r="B122" s="101"/>
      <c r="C122" s="101"/>
      <c r="D122" s="101"/>
      <c r="E122" s="101"/>
      <c r="F122" s="101"/>
      <c r="G122" s="101"/>
      <c r="H122" s="101"/>
      <c r="I122" s="101"/>
      <c r="J122" s="102"/>
      <c r="K122" s="21"/>
      <c r="IV122" s="13"/>
    </row>
    <row r="123" spans="1:11" ht="168.75" hidden="1">
      <c r="A123" s="28" t="s">
        <v>46</v>
      </c>
      <c r="B123" s="27" t="s">
        <v>257</v>
      </c>
      <c r="C123" s="28" t="s">
        <v>140</v>
      </c>
      <c r="D123" s="28" t="s">
        <v>53</v>
      </c>
      <c r="E123" s="38"/>
      <c r="F123" s="38"/>
      <c r="G123" s="38"/>
      <c r="H123" s="38"/>
      <c r="I123" s="38" t="s">
        <v>153</v>
      </c>
      <c r="J123" s="20" t="s">
        <v>38</v>
      </c>
      <c r="K123" s="18"/>
    </row>
    <row r="124" spans="1:11" ht="150" hidden="1">
      <c r="A124" s="28" t="s">
        <v>66</v>
      </c>
      <c r="B124" s="27" t="s">
        <v>104</v>
      </c>
      <c r="C124" s="28" t="s">
        <v>7</v>
      </c>
      <c r="D124" s="28" t="s">
        <v>53</v>
      </c>
      <c r="E124" s="38"/>
      <c r="F124" s="38"/>
      <c r="G124" s="38"/>
      <c r="H124" s="38"/>
      <c r="I124" s="38" t="s">
        <v>153</v>
      </c>
      <c r="J124" s="38" t="s">
        <v>38</v>
      </c>
      <c r="K124" s="18"/>
    </row>
    <row r="125" spans="1:11" ht="99" customHeight="1">
      <c r="A125" s="28" t="s">
        <v>46</v>
      </c>
      <c r="B125" s="27" t="s">
        <v>258</v>
      </c>
      <c r="C125" s="28" t="s">
        <v>259</v>
      </c>
      <c r="D125" s="28" t="s">
        <v>53</v>
      </c>
      <c r="E125" s="38"/>
      <c r="F125" s="38"/>
      <c r="G125" s="38"/>
      <c r="H125" s="38"/>
      <c r="I125" s="38" t="s">
        <v>153</v>
      </c>
      <c r="J125" s="38" t="s">
        <v>260</v>
      </c>
      <c r="K125" s="18"/>
    </row>
    <row r="126" spans="1:11" ht="131.25">
      <c r="A126" s="28" t="s">
        <v>66</v>
      </c>
      <c r="B126" s="27" t="s">
        <v>105</v>
      </c>
      <c r="C126" s="28" t="s">
        <v>141</v>
      </c>
      <c r="D126" s="28" t="s">
        <v>53</v>
      </c>
      <c r="E126" s="38"/>
      <c r="F126" s="38"/>
      <c r="G126" s="38"/>
      <c r="H126" s="38"/>
      <c r="I126" s="38" t="s">
        <v>153</v>
      </c>
      <c r="J126" s="38" t="s">
        <v>93</v>
      </c>
      <c r="K126" s="18"/>
    </row>
    <row r="127" spans="1:11" ht="131.25">
      <c r="A127" s="28" t="s">
        <v>47</v>
      </c>
      <c r="B127" s="27" t="s">
        <v>165</v>
      </c>
      <c r="C127" s="28" t="s">
        <v>141</v>
      </c>
      <c r="D127" s="28" t="s">
        <v>53</v>
      </c>
      <c r="E127" s="38"/>
      <c r="F127" s="38"/>
      <c r="G127" s="38"/>
      <c r="H127" s="38"/>
      <c r="I127" s="38" t="s">
        <v>153</v>
      </c>
      <c r="J127" s="38" t="s">
        <v>142</v>
      </c>
      <c r="K127" s="18"/>
    </row>
    <row r="128" spans="1:11" ht="37.5">
      <c r="A128" s="49"/>
      <c r="B128" s="71" t="s">
        <v>73</v>
      </c>
      <c r="C128" s="51"/>
      <c r="D128" s="52"/>
      <c r="E128" s="93">
        <f aca="true" t="shared" si="3" ref="E128:H129">E78+E117</f>
        <v>2436932.95</v>
      </c>
      <c r="F128" s="86">
        <f t="shared" si="3"/>
        <v>972191.9</v>
      </c>
      <c r="G128" s="86">
        <f t="shared" si="3"/>
        <v>720174.01</v>
      </c>
      <c r="H128" s="86">
        <f t="shared" si="3"/>
        <v>744567.04</v>
      </c>
      <c r="I128" s="20"/>
      <c r="J128" s="53"/>
      <c r="K128" s="18"/>
    </row>
    <row r="129" spans="1:11" ht="18.75">
      <c r="A129" s="49"/>
      <c r="B129" s="54" t="s">
        <v>20</v>
      </c>
      <c r="C129" s="55"/>
      <c r="D129" s="56"/>
      <c r="E129" s="79">
        <f t="shared" si="3"/>
        <v>324697</v>
      </c>
      <c r="F129" s="79">
        <f t="shared" si="3"/>
        <v>99279.8</v>
      </c>
      <c r="G129" s="79">
        <f t="shared" si="3"/>
        <v>109607.6</v>
      </c>
      <c r="H129" s="79">
        <f t="shared" si="3"/>
        <v>115809.6</v>
      </c>
      <c r="I129" s="77"/>
      <c r="J129" s="53"/>
      <c r="K129" s="18"/>
    </row>
    <row r="130" spans="1:11" ht="3" customHeight="1" hidden="1">
      <c r="A130" s="49"/>
      <c r="B130" s="57"/>
      <c r="C130" s="55"/>
      <c r="D130" s="56"/>
      <c r="E130" s="79"/>
      <c r="F130" s="79"/>
      <c r="G130" s="79"/>
      <c r="H130" s="79"/>
      <c r="I130" s="78"/>
      <c r="J130" s="53"/>
      <c r="K130" s="18"/>
    </row>
    <row r="131" spans="1:11" ht="18.75" hidden="1">
      <c r="A131" s="49"/>
      <c r="B131" s="57"/>
      <c r="C131" s="55"/>
      <c r="D131" s="56"/>
      <c r="E131" s="79"/>
      <c r="F131" s="79"/>
      <c r="G131" s="79"/>
      <c r="H131" s="79"/>
      <c r="I131" s="78"/>
      <c r="J131" s="53"/>
      <c r="K131" s="18"/>
    </row>
    <row r="132" spans="1:11" ht="18.75" hidden="1">
      <c r="A132" s="49"/>
      <c r="B132" s="57"/>
      <c r="C132" s="19"/>
      <c r="D132" s="59"/>
      <c r="E132" s="79"/>
      <c r="F132" s="79"/>
      <c r="G132" s="79"/>
      <c r="H132" s="79"/>
      <c r="I132" s="78"/>
      <c r="J132" s="60"/>
      <c r="K132" s="18"/>
    </row>
    <row r="133" spans="1:256" s="10" customFormat="1" ht="18.75">
      <c r="A133" s="49"/>
      <c r="B133" s="49" t="s">
        <v>21</v>
      </c>
      <c r="C133" s="19"/>
      <c r="D133" s="53"/>
      <c r="E133" s="79">
        <f aca="true" t="shared" si="4" ref="E133:H135">E119+E80</f>
        <v>1197479.95</v>
      </c>
      <c r="F133" s="79">
        <f t="shared" si="4"/>
        <v>502260.1</v>
      </c>
      <c r="G133" s="79">
        <f t="shared" si="4"/>
        <v>338764.41</v>
      </c>
      <c r="H133" s="79">
        <f t="shared" si="4"/>
        <v>356455.44</v>
      </c>
      <c r="I133" s="78"/>
      <c r="J133" s="60"/>
      <c r="K133" s="61"/>
      <c r="IV133" s="5"/>
    </row>
    <row r="134" spans="1:256" s="10" customFormat="1" ht="18.75">
      <c r="A134" s="49"/>
      <c r="B134" s="49" t="s">
        <v>22</v>
      </c>
      <c r="C134" s="19"/>
      <c r="D134" s="19"/>
      <c r="E134" s="79">
        <f t="shared" si="4"/>
        <v>530556</v>
      </c>
      <c r="F134" s="79">
        <f t="shared" si="4"/>
        <v>163752</v>
      </c>
      <c r="G134" s="79">
        <f t="shared" si="4"/>
        <v>183402</v>
      </c>
      <c r="H134" s="79">
        <f t="shared" si="4"/>
        <v>183402</v>
      </c>
      <c r="I134" s="78"/>
      <c r="J134" s="60"/>
      <c r="K134" s="61"/>
      <c r="IV134" s="5"/>
    </row>
    <row r="135" spans="1:256" s="10" customFormat="1" ht="37.5">
      <c r="A135" s="49"/>
      <c r="B135" s="49" t="s">
        <v>74</v>
      </c>
      <c r="C135" s="19"/>
      <c r="D135" s="19"/>
      <c r="E135" s="79">
        <f t="shared" si="4"/>
        <v>384200</v>
      </c>
      <c r="F135" s="79">
        <f t="shared" si="4"/>
        <v>206900</v>
      </c>
      <c r="G135" s="79">
        <f t="shared" si="4"/>
        <v>88400</v>
      </c>
      <c r="H135" s="79">
        <f t="shared" si="4"/>
        <v>88900</v>
      </c>
      <c r="I135" s="78"/>
      <c r="J135" s="60"/>
      <c r="K135" s="61"/>
      <c r="IV135" s="5"/>
    </row>
    <row r="136" spans="1:256" s="10" customFormat="1" ht="37.5">
      <c r="A136" s="49"/>
      <c r="B136" s="49" t="s">
        <v>83</v>
      </c>
      <c r="C136" s="19"/>
      <c r="D136" s="19"/>
      <c r="E136" s="80"/>
      <c r="F136" s="80"/>
      <c r="G136" s="80"/>
      <c r="H136" s="80"/>
      <c r="I136" s="58"/>
      <c r="J136" s="60"/>
      <c r="K136" s="61"/>
      <c r="IV136" s="5"/>
    </row>
    <row r="137" spans="1:256" s="10" customFormat="1" ht="0.75" customHeight="1">
      <c r="A137" s="49"/>
      <c r="B137" s="62"/>
      <c r="C137" s="63"/>
      <c r="D137" s="63"/>
      <c r="E137" s="81"/>
      <c r="F137" s="81"/>
      <c r="G137" s="81"/>
      <c r="H137" s="81"/>
      <c r="I137" s="58"/>
      <c r="J137" s="60"/>
      <c r="K137" s="61"/>
      <c r="IV137" s="5"/>
    </row>
    <row r="138" spans="1:256" s="10" customFormat="1" ht="18.75" hidden="1">
      <c r="A138" s="49"/>
      <c r="B138" s="62"/>
      <c r="C138" s="63"/>
      <c r="D138" s="63"/>
      <c r="E138" s="81"/>
      <c r="F138" s="81"/>
      <c r="G138" s="81"/>
      <c r="H138" s="81"/>
      <c r="I138" s="58"/>
      <c r="J138" s="60"/>
      <c r="K138" s="61"/>
      <c r="IV138" s="5"/>
    </row>
    <row r="139" spans="1:11" ht="17.25" customHeight="1">
      <c r="A139" s="49"/>
      <c r="B139" s="50" t="s">
        <v>44</v>
      </c>
      <c r="C139" s="51"/>
      <c r="D139" s="52"/>
      <c r="E139" s="87">
        <f>E129+E133+E134+E135</f>
        <v>2436932.95</v>
      </c>
      <c r="F139" s="88">
        <f>F129+F133+F134+F135</f>
        <v>972191.9</v>
      </c>
      <c r="G139" s="88">
        <f>G129+G133+G134+G135</f>
        <v>720174.01</v>
      </c>
      <c r="H139" s="88">
        <f>H129+H133+H134+H135</f>
        <v>744567.04</v>
      </c>
      <c r="I139" s="58"/>
      <c r="J139" s="53"/>
      <c r="K139" s="18"/>
    </row>
    <row r="140" spans="1:11" ht="5.25" customHeight="1" hidden="1">
      <c r="A140" s="64"/>
      <c r="B140" s="18"/>
      <c r="C140" s="65"/>
      <c r="D140" s="66"/>
      <c r="E140" s="67"/>
      <c r="F140" s="67"/>
      <c r="G140" s="67"/>
      <c r="H140" s="67"/>
      <c r="I140" s="18"/>
      <c r="J140" s="18"/>
      <c r="K140" s="18"/>
    </row>
    <row r="141" spans="1:11" ht="43.5" customHeight="1">
      <c r="A141" s="103" t="s">
        <v>207</v>
      </c>
      <c r="B141" s="103"/>
      <c r="C141" s="103"/>
      <c r="D141" s="103"/>
      <c r="E141" s="103"/>
      <c r="F141" s="103"/>
      <c r="G141" s="103"/>
      <c r="H141" s="103"/>
      <c r="I141" s="103"/>
      <c r="J141" s="103"/>
      <c r="K141" s="18"/>
    </row>
    <row r="142" spans="1:11" ht="18.75">
      <c r="A142" s="64"/>
      <c r="B142" s="18"/>
      <c r="C142" s="65"/>
      <c r="D142" s="65"/>
      <c r="E142" s="68"/>
      <c r="F142" s="68"/>
      <c r="G142" s="68"/>
      <c r="H142" s="68"/>
      <c r="I142" s="18"/>
      <c r="J142" s="18"/>
      <c r="K142" s="18"/>
    </row>
    <row r="143" spans="1:11" ht="18.75">
      <c r="A143" s="64"/>
      <c r="B143" s="18"/>
      <c r="C143" s="65"/>
      <c r="D143" s="65"/>
      <c r="E143" s="68"/>
      <c r="F143" s="68"/>
      <c r="G143" s="68"/>
      <c r="H143" s="68"/>
      <c r="I143" s="18"/>
      <c r="J143" s="18"/>
      <c r="K143" s="18"/>
    </row>
    <row r="144" spans="1:11" ht="18.75">
      <c r="A144" s="64"/>
      <c r="B144" s="18"/>
      <c r="C144" s="65"/>
      <c r="D144" s="65"/>
      <c r="E144" s="68"/>
      <c r="F144" s="68"/>
      <c r="G144" s="68"/>
      <c r="H144" s="68"/>
      <c r="I144" s="18"/>
      <c r="J144" s="18"/>
      <c r="K144" s="18"/>
    </row>
    <row r="145" spans="1:11" ht="18.75">
      <c r="A145" s="64"/>
      <c r="B145" s="18"/>
      <c r="C145" s="65"/>
      <c r="D145" s="65"/>
      <c r="E145" s="68"/>
      <c r="F145" s="68"/>
      <c r="G145" s="68"/>
      <c r="H145" s="68"/>
      <c r="I145" s="18"/>
      <c r="J145" s="18"/>
      <c r="K145" s="18"/>
    </row>
    <row r="146" spans="1:11" ht="18.75">
      <c r="A146" s="64"/>
      <c r="B146" s="18"/>
      <c r="C146" s="65"/>
      <c r="D146" s="65"/>
      <c r="E146" s="68"/>
      <c r="F146" s="68"/>
      <c r="G146" s="68"/>
      <c r="H146" s="68"/>
      <c r="I146" s="18"/>
      <c r="J146" s="18"/>
      <c r="K146" s="18"/>
    </row>
    <row r="147" spans="1:11" ht="18.75">
      <c r="A147" s="64"/>
      <c r="B147" s="18"/>
      <c r="C147" s="65"/>
      <c r="D147" s="65"/>
      <c r="E147" s="68"/>
      <c r="F147" s="68"/>
      <c r="G147" s="68"/>
      <c r="H147" s="68"/>
      <c r="I147" s="18"/>
      <c r="J147" s="18"/>
      <c r="K147" s="18"/>
    </row>
    <row r="148" spans="1:11" ht="18.75">
      <c r="A148" s="64"/>
      <c r="B148" s="18"/>
      <c r="C148" s="65"/>
      <c r="D148" s="65"/>
      <c r="E148" s="68"/>
      <c r="F148" s="68"/>
      <c r="G148" s="68"/>
      <c r="H148" s="68"/>
      <c r="I148" s="18"/>
      <c r="J148" s="18"/>
      <c r="K148" s="18"/>
    </row>
    <row r="153" ht="12.75">
      <c r="A153" s="82"/>
    </row>
  </sheetData>
  <mergeCells count="62">
    <mergeCell ref="J103:J108"/>
    <mergeCell ref="J46:J48"/>
    <mergeCell ref="A115:J115"/>
    <mergeCell ref="A109:J109"/>
    <mergeCell ref="A69:J69"/>
    <mergeCell ref="A99:J99"/>
    <mergeCell ref="A102:J102"/>
    <mergeCell ref="A84:J84"/>
    <mergeCell ref="I103:I106"/>
    <mergeCell ref="A94:J94"/>
    <mergeCell ref="J6:J8"/>
    <mergeCell ref="E7:E8"/>
    <mergeCell ref="F7:H7"/>
    <mergeCell ref="A88:A89"/>
    <mergeCell ref="H57:H61"/>
    <mergeCell ref="D57:D61"/>
    <mergeCell ref="E57:E61"/>
    <mergeCell ref="F57:F61"/>
    <mergeCell ref="G57:G61"/>
    <mergeCell ref="C57:C61"/>
    <mergeCell ref="A92:A93"/>
    <mergeCell ref="B92:B93"/>
    <mergeCell ref="D92:D93"/>
    <mergeCell ref="A5:J5"/>
    <mergeCell ref="A6:A8"/>
    <mergeCell ref="B6:B8"/>
    <mergeCell ref="C6:C8"/>
    <mergeCell ref="D6:D8"/>
    <mergeCell ref="E6:H6"/>
    <mergeCell ref="I6:I8"/>
    <mergeCell ref="B88:B89"/>
    <mergeCell ref="C88:C89"/>
    <mergeCell ref="D88:D89"/>
    <mergeCell ref="A83:J83"/>
    <mergeCell ref="J57:J61"/>
    <mergeCell ref="J92:J93"/>
    <mergeCell ref="J88:J89"/>
    <mergeCell ref="J74:J76"/>
    <mergeCell ref="I57:I61"/>
    <mergeCell ref="B19:B20"/>
    <mergeCell ref="C19:C20"/>
    <mergeCell ref="D19:D20"/>
    <mergeCell ref="C92:C93"/>
    <mergeCell ref="A33:J33"/>
    <mergeCell ref="J19:J20"/>
    <mergeCell ref="J21:J22"/>
    <mergeCell ref="C21:C22"/>
    <mergeCell ref="D21:D22"/>
    <mergeCell ref="A30:J30"/>
    <mergeCell ref="A21:A22"/>
    <mergeCell ref="B21:B22"/>
    <mergeCell ref="A56:J56"/>
    <mergeCell ref="A1:G4"/>
    <mergeCell ref="H1:J4"/>
    <mergeCell ref="A122:J122"/>
    <mergeCell ref="A141:J141"/>
    <mergeCell ref="A11:J11"/>
    <mergeCell ref="A24:J24"/>
    <mergeCell ref="A19:A20"/>
    <mergeCell ref="B10:K10"/>
    <mergeCell ref="J36:J37"/>
    <mergeCell ref="A49:J49"/>
  </mergeCells>
  <printOptions gridLines="1"/>
  <pageMargins left="0.19652777777777777" right="0.19652777777777777" top="1.0527777777777778" bottom="0.19652777777777777" header="0.7875" footer="0.5118055555555556"/>
  <pageSetup firstPageNumber="1" useFirstPageNumber="1" horizontalDpi="300" verticalDpi="300" orientation="landscape" paperSize="9" scale="92" r:id="rId1"/>
  <headerFooter alignWithMargins="0">
    <oddHeader>&amp;C&amp;"Times New Roman,Обычный"&amp;12&amp;P</oddHeader>
  </headerFooter>
  <rowBreaks count="2" manualBreakCount="2">
    <brk id="32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2007-09-15T17:19:44Z</cp:lastPrinted>
  <dcterms:created xsi:type="dcterms:W3CDTF">2007-05-17T04:01:58Z</dcterms:created>
  <dcterms:modified xsi:type="dcterms:W3CDTF">2007-09-15T23:06:24Z</dcterms:modified>
  <cp:category/>
  <cp:version/>
  <cp:contentType/>
  <cp:contentStatus/>
</cp:coreProperties>
</file>