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2" activeTab="2"/>
  </bookViews>
  <sheets>
    <sheet name="прил 5" sheetId="1" r:id="rId1"/>
    <sheet name="прил 4" sheetId="2" r:id="rId2"/>
    <sheet name="прил  3" sheetId="3" r:id="rId3"/>
    <sheet name="Лист1" sheetId="4" r:id="rId4"/>
  </sheets>
  <definedNames>
    <definedName name="Excel_BuiltIn__FilterDatabase_3">'прил  3'!$A$1:$J$52</definedName>
    <definedName name="Excel_BuiltIn__FilterDatabase_1">'прил 5'!$C$9:$G$150</definedName>
    <definedName name="Excel_BuiltIn_Print_Titles_2">'прил 4'!$10:$10</definedName>
    <definedName name="Excel_BuiltIn_Print_Titles_1">'прил 5'!$9:$9</definedName>
    <definedName name="Excel_BuiltIn_Print_Area_1">'прил 5'!$A$1:$J$302</definedName>
  </definedNames>
  <calcPr fullCalcOnLoad="1"/>
</workbook>
</file>

<file path=xl/sharedStrings.xml><?xml version="1.0" encoding="utf-8"?>
<sst xmlns="http://schemas.openxmlformats.org/spreadsheetml/2006/main" count="2739" uniqueCount="448">
  <si>
    <t xml:space="preserve">                                    Приложение 5</t>
  </si>
  <si>
    <t xml:space="preserve">                                                       к решению Волгодонской городской Думы</t>
  </si>
  <si>
    <t>от 23.04.2008  № 56</t>
  </si>
  <si>
    <t>Расходы бюджета по ведомственной структуре расходов бюджета</t>
  </si>
  <si>
    <t>муниципального образования "Город Волгодонск" за 2007 год</t>
  </si>
  <si>
    <t>(тыс. руб.)</t>
  </si>
  <si>
    <t>Наименование </t>
  </si>
  <si>
    <t>МИН</t>
  </si>
  <si>
    <t>РЗ</t>
  </si>
  <si>
    <t>ПР</t>
  </si>
  <si>
    <t>ЦСР</t>
  </si>
  <si>
    <t>ВР</t>
  </si>
  <si>
    <t xml:space="preserve">Утверждено решением Волгодонской городской Думы "О бюджете муниципального образования "Город Волгодонск" на 2007 год" </t>
  </si>
  <si>
    <t>Уточненная сводная бюджетная  роспись</t>
  </si>
  <si>
    <t>Фактическое исполнение</t>
  </si>
  <si>
    <t> Волгодонская городская Дума</t>
  </si>
  <si>
    <t> 001</t>
  </si>
  <si>
    <t> </t>
  </si>
  <si>
    <t> Общегосударственные вопросы</t>
  </si>
  <si>
    <t> 01</t>
  </si>
  <si>
    <t> Функционирование законодательных (представительных) органов государственной власти и местного самоуправления</t>
  </si>
  <si>
    <t> 03</t>
  </si>
  <si>
    <t> Руководство и управление в сфере установленных функций</t>
  </si>
  <si>
    <t> 0010000</t>
  </si>
  <si>
    <t> Центральный аппарат</t>
  </si>
  <si>
    <t> 005</t>
  </si>
  <si>
    <t> Глава законодательной (представительной) власти местного самоуправления</t>
  </si>
  <si>
    <t> 026</t>
  </si>
  <si>
    <t> Члены законодательной (представительной) власти местного самоуправления</t>
  </si>
  <si>
    <t> 027</t>
  </si>
  <si>
    <t> Другие общегосударственные вопросы</t>
  </si>
  <si>
    <t> 15</t>
  </si>
  <si>
    <t xml:space="preserve"> Реализация государственных функций, связанных с общегосударственным управлением</t>
  </si>
  <si>
    <t> 0920000</t>
  </si>
  <si>
    <t xml:space="preserve"> 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</si>
  <si>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 Прочие расходы, не отнесенные к другим целевым статьям</t>
  </si>
  <si>
    <t> 8120000</t>
  </si>
  <si>
    <t> Прочие расходы, не отнесенные к другим видам расходов</t>
  </si>
  <si>
    <t> 945</t>
  </si>
  <si>
    <t> Администрация города Волгодонска</t>
  </si>
  <si>
    <t> 002</t>
  </si>
  <si>
    <t> Функционирование высшего должностного лица субъекта Российской Федерации и органа местного самоуправления</t>
  </si>
  <si>
    <t> 02</t>
  </si>
  <si>
    <t> Высшее должностное лицо органа местного самоуправления</t>
  </si>
  <si>
    <t> 010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</si>
  <si>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</si>
  <si>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04</t>
  </si>
  <si>
    <t>Судебная система</t>
  </si>
  <si>
    <t> 05</t>
  </si>
  <si>
    <t>Фонд компенсаций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</si>
  <si>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</si>
  <si>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 070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</si>
  <si>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</si>
  <si>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</si>
  <si>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 Дворцы и дома культуры, другие учреждения культуры и средств массовой информации</t>
  </si>
  <si>
    <t> 4400000</t>
  </si>
  <si>
    <t> Обеспечение деятельности подведомственных учреждений</t>
  </si>
  <si>
    <t> 327</t>
  </si>
  <si>
    <t xml:space="preserve"> Целевые программы муниципальных образований</t>
  </si>
  <si>
    <t xml:space="preserve"> Проведение мероприятий для детей и молодежи</t>
  </si>
  <si>
    <t> Национальная оборона</t>
  </si>
  <si>
    <t> Мобилизационная подготовка экономики</t>
  </si>
  <si>
    <t> Реализация государственных функций по мобилизационной подготовке экономики</t>
  </si>
  <si>
    <t> 2090000</t>
  </si>
  <si>
    <t> Мероприятия по обеспечению мобилизационной готовности экономики</t>
  </si>
  <si>
    <t> 237</t>
  </si>
  <si>
    <t> Национальная экономика</t>
  </si>
  <si>
    <t>Сельское хозяйство и рыболовство</t>
  </si>
  <si>
    <t>05</t>
  </si>
  <si>
    <t>Сельскохозяйственное производство</t>
  </si>
  <si>
    <t>2600000</t>
  </si>
  <si>
    <t>Мероприятия в области сельскохозяйственного производства</t>
  </si>
  <si>
    <t>342</t>
  </si>
  <si>
    <t>Лесное хозяйство</t>
  </si>
  <si>
    <t>07</t>
  </si>
  <si>
    <t>Охрана, восстановление и использование лесов</t>
  </si>
  <si>
    <t>2900000</t>
  </si>
  <si>
    <t>Реализация отдельных полномочий в области лесного хозяйства</t>
  </si>
  <si>
    <t>620</t>
  </si>
  <si>
    <t>Транспорт</t>
  </si>
  <si>
    <t>002</t>
  </si>
  <si>
    <t>04</t>
  </si>
  <si>
    <t>08</t>
  </si>
  <si>
    <t>Другие виды транспорта</t>
  </si>
  <si>
    <t>3170000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</si>
  <si>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</si>
  <si>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</si>
  <si>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</si>
  <si>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</si>
  <si>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Мероприятия в области строительства, архитектуры и градостроительства</t>
  </si>
  <si>
    <t>3380000</t>
  </si>
  <si>
    <t>Мероприятия в области застройки территорий</t>
  </si>
  <si>
    <t>405</t>
  </si>
  <si>
    <t> Жилищно-коммунальное хозяйство</t>
  </si>
  <si>
    <t> Жилищное хозяйство</t>
  </si>
  <si>
    <t> Поддержка жилищного хозяйства</t>
  </si>
  <si>
    <t> 3500000</t>
  </si>
  <si>
    <t>Субсидии</t>
  </si>
  <si>
    <t>Мероприятия в области жилищного хозяйства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</si>
  <si>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</si>
  <si>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Развитие общественной инфраструктуры регионального и муниципального значения</t>
  </si>
  <si>
    <t>Развитие общественной инфраструктуры регионального значения и поддержка фондов муниципального развития</t>
  </si>
  <si>
    <t> Коммунальное хозяйство</t>
  </si>
  <si>
    <t> Поддержка коммунального хозяйства</t>
  </si>
  <si>
    <t> 3510000</t>
  </si>
  <si>
    <t> Мероприятия в области коммунального хозяйства</t>
  </si>
  <si>
    <t> 411</t>
  </si>
  <si>
    <t>Благоустройство</t>
  </si>
  <si>
    <t>Прочие мероприятия по благоустройству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</si>
  <si>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</si>
  <si>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</si>
  <si>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</si>
  <si>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</si>
  <si>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Другие вопросы в области жилищно-коммунального хозяйства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</si>
  <si>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</si>
  <si>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</si>
  <si>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</si>
  <si>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</si>
  <si>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 Образование</t>
  </si>
  <si>
    <t>Другие вопросы в области образования</t>
  </si>
  <si>
    <t>09</t>
  </si>
  <si>
    <t>Непрограммные инвестиции в основные фонды</t>
  </si>
  <si>
    <t>1020000</t>
  </si>
  <si>
    <t>Строительство объектов общегражданского назначения</t>
  </si>
  <si>
    <t>214</t>
  </si>
  <si>
    <t> Культура, кинематография и средства массовой информации</t>
  </si>
  <si>
    <t> 08</t>
  </si>
  <si>
    <t> Культура</t>
  </si>
  <si>
    <t xml:space="preserve"> 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</si>
  <si>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</si>
  <si>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 xml:space="preserve"> Здравоохранение и спорт</t>
  </si>
  <si>
    <t> 09</t>
  </si>
  <si>
    <t xml:space="preserve"> Здравоохранение</t>
  </si>
  <si>
    <t> Больницы, клиники, госпитали, медико-санитарные части</t>
  </si>
  <si>
    <t> 4700000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</si>
  <si>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</si>
  <si>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</si>
  <si>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 Социальная политика</t>
  </si>
  <si>
    <t>10</t>
  </si>
  <si>
    <t>Социальное обеспечение населения</t>
  </si>
  <si>
    <t>03</t>
  </si>
  <si>
    <t>Подпрограмма "Обеспечение жильем молодых семей"</t>
  </si>
  <si>
    <t>1042000</t>
  </si>
  <si>
    <t>Предоставление субсидий молодым семьям для приобретения жилья</t>
  </si>
  <si>
    <t>661</t>
  </si>
  <si>
    <t>Другие вопросы в области социальной политики</t>
  </si>
  <si>
    <t>06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</si>
  <si>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</si>
  <si>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</si>
  <si>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</si>
  <si>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482</t>
  </si>
  <si>
    <t> Управление по муниципальному заказу города Волгодонска</t>
  </si>
  <si>
    <t> 004</t>
  </si>
  <si>
    <t> Управление здравоохранения г. Волгодонска</t>
  </si>
  <si>
    <t> 055</t>
  </si>
  <si>
    <t> Здравоохранение и спорт</t>
  </si>
  <si>
    <t> Здравоохранение</t>
  </si>
  <si>
    <t> Поликлиники, амбулатории, диагностические центры</t>
  </si>
  <si>
    <t> 4710000</t>
  </si>
  <si>
    <t> Родильные дома</t>
  </si>
  <si>
    <t> 4760000</t>
  </si>
  <si>
    <t> Иные безвозмездные и безвозвратные перечисления</t>
  </si>
  <si>
    <t> 5200000</t>
  </si>
  <si>
    <t> Денежные выплаты медицинскому персоналу фельдшерско-акушерских пунктов, врачам, фельдшерам и медицинским сёстрам "Скорой медицинской помощи"</t>
  </si>
  <si>
    <t> 624</t>
  </si>
  <si>
    <t> Другие вопросы в области здравоохранения и спорта</t>
  </si>
  <si>
    <t> 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</si>
  <si>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 4520000</t>
  </si>
  <si>
    <t> Отдел культуры г.Волгодонска</t>
  </si>
  <si>
    <t> 057</t>
  </si>
  <si>
    <t> 07</t>
  </si>
  <si>
    <t> Общее образование</t>
  </si>
  <si>
    <t> Учреждения по внешкольной работе с детьми</t>
  </si>
  <si>
    <t> 4230000</t>
  </si>
  <si>
    <t> Библиотеки</t>
  </si>
  <si>
    <t> 4420000</t>
  </si>
  <si>
    <t> Мероприятия в сфере культуры, кинематографии и средств массовой информации</t>
  </si>
  <si>
    <t> 4500000</t>
  </si>
  <si>
    <t> Государственная поддержка в сфере культуры, кинематографии и средств массовой информации</t>
  </si>
  <si>
    <t> 453</t>
  </si>
  <si>
    <t> Другие вопросы в области культуры, кинематографии и средств массовой информации</t>
  </si>
  <si>
    <t> 06</t>
  </si>
  <si>
    <t>Целевые программы муниципальных образований</t>
  </si>
  <si>
    <t> Управление образования г.Волгодонска</t>
  </si>
  <si>
    <t> 074</t>
  </si>
  <si>
    <t>01</t>
  </si>
  <si>
    <t>15</t>
  </si>
  <si>
    <t>8120000</t>
  </si>
  <si>
    <t> Прочие расходы,  не отнесенные к другим видам расходов</t>
  </si>
  <si>
    <t>945</t>
  </si>
  <si>
    <t> Дошкольное образование</t>
  </si>
  <si>
    <t> Детские дошкольные учреждения</t>
  </si>
  <si>
    <t> 4200000</t>
  </si>
  <si>
    <t> 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</si>
  <si>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 421</t>
  </si>
  <si>
    <t> Школы – детские сады, школы начальные, неполные средние и средние</t>
  </si>
  <si>
    <t> 4210000</t>
  </si>
  <si>
    <t> Фонд компенсаций</t>
  </si>
  <si>
    <t> 5190000</t>
  </si>
  <si>
    <t> Ежемесячное денежное вознаграждение за классное руководство</t>
  </si>
  <si>
    <t> 623</t>
  </si>
  <si>
    <t> Внедрение инновационных образовательных программ в государственных и муниципальных общеобразовательных школах</t>
  </si>
  <si>
    <t> Молодежная политика и оздоровление детей</t>
  </si>
  <si>
    <t> Мероприятия по проведению оздоровительной кампании детей</t>
  </si>
  <si>
    <t> 4320000</t>
  </si>
  <si>
    <t> Оздоровление детей</t>
  </si>
  <si>
    <t> 452</t>
  </si>
  <si>
    <t> Другие вопросы в области образования</t>
  </si>
  <si>
    <t> Учреждения, обеспечивающие предоставление услуг в сфере образования</t>
  </si>
  <si>
    <t> 4350000</t>
  </si>
  <si>
    <t> Учебно-методические кабинеты, централизованные бухгалтерии, группы хозяйственного обслуживания, учебные фильмотеки,  межшкольные учебно-производственные комбинаты, логопедические пункты</t>
  </si>
  <si>
    <t> Целевые программы муниципальных образований</t>
  </si>
  <si>
    <t> 7950000</t>
  </si>
  <si>
    <t> Проведение мероприятий для детей и молодежи</t>
  </si>
  <si>
    <t> 447</t>
  </si>
  <si>
    <t> 10</t>
  </si>
  <si>
    <t> Борьба с беспризорностью, опека, попечительство</t>
  </si>
  <si>
    <t> Мероприятия по борьбе с беспризорностью, по опеке и попечительству</t>
  </si>
  <si>
    <t> 5110000</t>
  </si>
  <si>
    <t> Выплаты семьям опекунов на содержание подопечных детей</t>
  </si>
  <si>
    <t> 423</t>
  </si>
  <si>
    <t> Выплата единовременного пособия при всех формах устройства детей,  лишенных родительского попечения,  в семью</t>
  </si>
  <si>
    <t> 424</t>
  </si>
  <si>
    <t> Финансовое управление города Волгодонска</t>
  </si>
  <si>
    <t> 090</t>
  </si>
  <si>
    <t> Обеспечение деятельности финансовых, налоговых и таможенных органов и органов надзора</t>
  </si>
  <si>
    <t> Резервные фонды</t>
  </si>
  <si>
    <t> 13</t>
  </si>
  <si>
    <t> 0700000</t>
  </si>
  <si>
    <t> Резервные фонды органов местного самоуправления</t>
  </si>
  <si>
    <t> 184</t>
  </si>
  <si>
    <t> Бюджетные кредиты юридическим лицам</t>
  </si>
  <si>
    <t> 8090000</t>
  </si>
  <si>
    <t> Финансовая поддержка на возвратной основе</t>
  </si>
  <si>
    <t> Межбюджетные трансферты</t>
  </si>
  <si>
    <t> 11</t>
  </si>
  <si>
    <t> Финансовая помощь бюджетам других уровней</t>
  </si>
  <si>
    <t> 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</si>
  <si>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 092</t>
  </si>
  <si>
    <t> 522</t>
  </si>
  <si>
    <t> Департамент труда и социального развития г. Волгодонска Ростовской области</t>
  </si>
  <si>
    <t> 150</t>
  </si>
  <si>
    <t xml:space="preserve"> Жилищно-коммунальное хозяйство</t>
  </si>
  <si>
    <t>Коммунальное хозяйство</t>
  </si>
  <si>
    <t xml:space="preserve"> Поддержка коммунального хозяйства</t>
  </si>
  <si>
    <t> Прочие мероприятия по благоустройству городских округов и поселений</t>
  </si>
  <si>
    <t xml:space="preserve"> Пенсионное обеспечение</t>
  </si>
  <si>
    <t>Пенсии</t>
  </si>
  <si>
    <t xml:space="preserve"> Пенсии по государственному пенсионному обеспечению, доплаты к пенсиям, дополнительное материальное обеспечение, пособия и компенсации</t>
  </si>
  <si>
    <t xml:space="preserve"> Доплаты к пенсиям государственных служащих субъектов Российской Федерации и муниципальных служащих</t>
  </si>
  <si>
    <t> Социальное обслуживание населения</t>
  </si>
  <si>
    <t> Учреждения социального обслуживания населения</t>
  </si>
  <si>
    <t> 5060000</t>
  </si>
  <si>
    <t> Социальное обеспечение населения</t>
  </si>
  <si>
    <t>Меры социальной поддержки граждан</t>
  </si>
  <si>
    <t>Оказание социальной помощи</t>
  </si>
  <si>
    <t>Обеспечение мер социальной поддержки реабилитированных лиц и лиц, признанных пострадавшими от политических репрессий</t>
  </si>
  <si>
    <t>496</t>
  </si>
  <si>
    <t>Обеспечение мер социальной поддержки ветеранов труда</t>
  </si>
  <si>
    <t>563</t>
  </si>
  <si>
    <t>Расходы на оплату коммунальных услуг многодетных семей</t>
  </si>
  <si>
    <t>925</t>
  </si>
  <si>
    <t> Дотации и субвенции</t>
  </si>
  <si>
    <t> 5170000</t>
  </si>
  <si>
    <t> 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</si>
  <si>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 616</t>
  </si>
  <si>
    <t>Обеспечение мер социальной поддержки тружеников тыла</t>
  </si>
  <si>
    <t>565</t>
  </si>
  <si>
    <t>Предоставление гражданам субсидий на оплату жилого помещения и коммунальных услуг</t>
  </si>
  <si>
    <t> 572</t>
  </si>
  <si>
    <t> Ежемесячное пособие на ребенка из бюджетов субъектов Российской Федерации и местных бюджетов</t>
  </si>
  <si>
    <t> 749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</si>
  <si>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</si>
  <si>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909</t>
  </si>
  <si>
    <t> Расходы на приобретение и доставку твердого топлива многодетным семьям</t>
  </si>
  <si>
    <t>926</t>
  </si>
  <si>
    <t> Расходы на ежемесячную денежную выплату многодетным семьям</t>
  </si>
  <si>
    <t> 927</t>
  </si>
  <si>
    <t>Расходы на социальную поддержку детей первого-второго года жизни из малоимущих семей</t>
  </si>
  <si>
    <t>930</t>
  </si>
  <si>
    <t> Другие вопросы в области социальной политики</t>
  </si>
  <si>
    <t> Комитет по управлению имуществом города Волгодонска</t>
  </si>
  <si>
    <t> 166</t>
  </si>
  <si>
    <t> Обеспечение приватизации и проведение предпродажной подготовки объектов приватизации</t>
  </si>
  <si>
    <t> 202</t>
  </si>
  <si>
    <t> Реализация государственной политики в области приватизации и управления государственной и муниципальной собственностью</t>
  </si>
  <si>
    <t> 0900000</t>
  </si>
  <si>
    <t> Оценка недвижимости, признание прав и регулирование отношений по государственной и муниципальной собственности</t>
  </si>
  <si>
    <t> 200</t>
  </si>
  <si>
    <t> Другие вопросы в области национальной экономики</t>
  </si>
  <si>
    <t> Реализация государственных функций в области национальной экономики</t>
  </si>
  <si>
    <t> 3400000</t>
  </si>
  <si>
    <t> Мероприятия по землеустройству и землепользованию</t>
  </si>
  <si>
    <t> 406</t>
  </si>
  <si>
    <t>166</t>
  </si>
  <si>
    <t>02</t>
  </si>
  <si>
    <t>6000000</t>
  </si>
  <si>
    <t>807</t>
  </si>
  <si>
    <t> Комитет по физической культуре, спорту и туризму г. Волгодонска</t>
  </si>
  <si>
    <t> Спорт и физическая культура</t>
  </si>
  <si>
    <t> Физкультурно-оздоровительная работа и спортивные мероприятия</t>
  </si>
  <si>
    <t> 5120000</t>
  </si>
  <si>
    <t> Мероприятия в области здравоохранения, спорта и физической культуры, туризма</t>
  </si>
  <si>
    <t> 455</t>
  </si>
  <si>
    <t xml:space="preserve"> Мероприятия в области здравоохранения, спорта и физической культуры, туризма</t>
  </si>
  <si>
    <t> Муниципальное учреждение "Управление по делам гражданской обороны и чрезвычайным ситуациям города Волгодонска"</t>
  </si>
  <si>
    <t> 177</t>
  </si>
  <si>
    <t> Национальная безопасность и правоохранительная деятельность</t>
  </si>
  <si>
    <t> Предупреждение и ликвидация последствий чрезвычайных ситуаций и стихийных бедствий, гражданская оборона</t>
  </si>
  <si>
    <t> Мероприятия по предупреждению и ликвидации последствий чрезвычайных ситуаций и стихийных бедствий</t>
  </si>
  <si>
    <t> 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</si>
  <si>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</si>
  <si>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 177</t>
  </si>
  <si>
    <t>Мероприятия по ликвидации чрезвычайных ситуаций и стихийных бедствий, выполняемые в рамках специальных решений</t>
  </si>
  <si>
    <t> Контрольно-счетная палата города Волгодонска</t>
  </si>
  <si>
    <t> 305</t>
  </si>
  <si>
    <t> Руководитель счетной палаты органа местного самоуправления и его заместители</t>
  </si>
  <si>
    <t> 083</t>
  </si>
  <si>
    <t> Отдел записи актов гражданского состояния г. Волгодонска Ростовской области</t>
  </si>
  <si>
    <t> Государственная регистрация актов гражданского состояния</t>
  </si>
  <si>
    <t> 608</t>
  </si>
  <si>
    <t> Органы юстиции</t>
  </si>
  <si>
    <t> ИТОГО:</t>
  </si>
  <si>
    <t xml:space="preserve">    </t>
  </si>
  <si>
    <t xml:space="preserve">Руководитель аппарата </t>
  </si>
  <si>
    <t>Волгодонской городской Думы</t>
  </si>
  <si>
    <t>Э.Г.Рыков</t>
  </si>
  <si>
    <t>Приложение 4</t>
  </si>
  <si>
    <t>к решению Волгодонской городской Думы</t>
  </si>
  <si>
    <t>от 23.04.2008 _№ 56</t>
  </si>
  <si>
    <t>Расходы бюджета муниципального образования "Город Волгодонск" за 2007 год</t>
  </si>
  <si>
    <t>по разделам, подразделам, целевым статьям и видам расходов</t>
  </si>
  <si>
    <t>классификации расходов бюджетов</t>
  </si>
  <si>
    <t>(тыс. рублей)</t>
  </si>
  <si>
    <t>Рз</t>
  </si>
  <si>
    <t> 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</si>
  <si>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</si>
  <si>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</si>
  <si>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</si>
  <si>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</si>
  <si>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</si>
  <si>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</si>
  <si>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</si>
  <si>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Руководитель счетной палаты органа местного самоуправления и его заместители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</si>
  <si>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</si>
  <si>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</si>
  <si>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</si>
  <si>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>Обеспечение приватизации и проведение предпродажной подготовки объектов приватизации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</si>
  <si>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</si>
  <si>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</si>
  <si>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 216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</si>
  <si>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</si>
  <si>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448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</si>
  <si>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</si>
  <si>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</si>
  <si>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Государственная регистрация актов гражданского состояния</t>
  </si>
  <si>
    <t>7950000</t>
  </si>
  <si>
    <t>Проведение мероприятий для детей и молодежи</t>
  </si>
  <si>
    <t>447</t>
  </si>
  <si>
    <t>Бюджетные кредиты юридическим лицам</t>
  </si>
  <si>
    <t>8090000</t>
  </si>
  <si>
    <t>Финансовая поддержка на возвратной основе</t>
  </si>
  <si>
    <t>811</t>
  </si>
  <si>
    <t>Прочие расходы, не отнесенные к другим целевым статьям</t>
  </si>
  <si>
    <t>Прочие расходы, не отнесенные к другим видам расходов</t>
  </si>
  <si>
    <t> 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</si>
  <si>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</si>
  <si>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</si>
  <si>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</si>
  <si>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 НАЦИОНАЛЬНАЯ БЕЗОПАСНОСТЬ И ПРАВООХРАНИТЕЛЬНАЯ ДЕЯТЕЛЬНОСТЬ</t>
  </si>
  <si>
    <t>Органы юстиции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</si>
  <si>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</si>
  <si>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</si>
  <si>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260</t>
  </si>
  <si>
    <t>262</t>
  </si>
  <si>
    <t> НАЦИОНАЛЬНАЯ ЭКОНОМИКА</t>
  </si>
  <si>
    <t> 2900000</t>
  </si>
  <si>
    <t> 3170000</t>
  </si>
  <si>
    <t> 366</t>
  </si>
  <si>
    <t>Мероприятия в области застройки территории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</si>
  <si>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</si>
  <si>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</si>
  <si>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406</t>
  </si>
  <si>
    <t> ЖИЛИЩНО-КОММУНАЛЬНОЕ ХОЗЯЙСТВО</t>
  </si>
  <si>
    <t>Жилищное хозяйство</t>
  </si>
  <si>
    <t>Поддержка жилищного хозяйства</t>
  </si>
  <si>
    <t>197</t>
  </si>
  <si>
    <t> 410</t>
  </si>
  <si>
    <t>442</t>
  </si>
  <si>
    <t>5190000</t>
  </si>
  <si>
    <t> 5400000</t>
  </si>
  <si>
    <t>Развитие  общественной   инфраструктуры   регионального значения и поддержка фондов муниципального развития</t>
  </si>
  <si>
    <t>615</t>
  </si>
  <si>
    <t>Поддержка коммунального хозяйства</t>
  </si>
  <si>
    <t>Мероприятия в области коммунального хозяйства</t>
  </si>
  <si>
    <t>Прочие мероприятия по благоустройству городских округов и поселений</t>
  </si>
  <si>
    <t> 412</t>
  </si>
  <si>
    <t>412</t>
  </si>
  <si>
    <t>806</t>
  </si>
  <si>
    <t>808</t>
  </si>
  <si>
    <t>809</t>
  </si>
  <si>
    <t> Другие вопросы в области жилищно-коммунального хозяйства</t>
  </si>
  <si>
    <t> ОБРАЗОВАНИЕ</t>
  </si>
  <si>
    <t>Иные безвозмездные и безвозвратные перечисления</t>
  </si>
  <si>
    <t>5200000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</si>
  <si>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</si>
  <si>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421</t>
  </si>
  <si>
    <t> Школы - детские сады, школы начальные, неполные средние и средние</t>
  </si>
  <si>
    <t>Внедрение инновационных образовательных программ в государственных и муниципальных общеобразовательных школах</t>
  </si>
  <si>
    <t> 621</t>
  </si>
  <si>
    <t>Молодежная политика и оздоровление детей</t>
  </si>
  <si>
    <t>4320000</t>
  </si>
  <si>
    <t>Оздоровление детей</t>
  </si>
  <si>
    <t>452</t>
  </si>
  <si>
    <t> КУЛЬТУРА, КИНЕМАТОГРАФИЯ И СРЕДСТВА МАССОВОЙ ИНФОРМАЦИИ</t>
  </si>
  <si>
    <t> ЗДРАВООХРАНЕНИЕ И СПОРТ</t>
  </si>
  <si>
    <t> Реализация государственных функций в области здравоохранения, спорта и туризма</t>
  </si>
  <si>
    <t> 4850000</t>
  </si>
  <si>
    <t> СОЦИАЛЬНАЯ ПОЛИТИКА</t>
  </si>
  <si>
    <t>Пенсионное обеспечение</t>
  </si>
  <si>
    <t> Пенсии</t>
  </si>
  <si>
    <t>4900000</t>
  </si>
  <si>
    <t> Пенсии по государственному пенсионному обеспечению, доплаты к пенсиям, дополнительное материальное обеспечение, пособия и компенсации</t>
  </si>
  <si>
    <t>703</t>
  </si>
  <si>
    <t> Доплаты к пенсиям государственных служащих субъектов Российской Федерации и муниципальных служащих</t>
  </si>
  <si>
    <t>714</t>
  </si>
  <si>
    <t>Федеральная целевая программа "Жилище" на 2002-2010 годы (второй этап)</t>
  </si>
  <si>
    <t>1040000</t>
  </si>
  <si>
    <t> Расходы на предоставление мер социальной поддержки детей-сирот и детей, оставшихся без попечения родителей</t>
  </si>
  <si>
    <t>423</t>
  </si>
  <si>
    <t>Мероприятия по борьбе с беспризорностью, по опеке и попечительству</t>
  </si>
  <si>
    <t>Выплаты семьям опекунов на содержание подопечных детей</t>
  </si>
  <si>
    <t>Выплата единовременного пособия при всех формах устройства детей, лишенных родительского попечения, в семью</t>
  </si>
  <si>
    <t>424</t>
  </si>
  <si>
    <t> Реализация государственных функций в области социальной политики</t>
  </si>
  <si>
    <t> 5140000</t>
  </si>
  <si>
    <t> Мероприятия в области социальной политики</t>
  </si>
  <si>
    <t> 482</t>
  </si>
  <si>
    <t> МЕЖБЮДЖЕТНЫЕ ТРАНСФЕРТЫ</t>
  </si>
  <si>
    <t xml:space="preserve">Руководитель аппарата  </t>
  </si>
  <si>
    <t>Приложение 3</t>
  </si>
  <si>
    <t>от 23.04.2008 № 56</t>
  </si>
  <si>
    <t>по разделам и подразделам классификации расходов бюджетов</t>
  </si>
  <si>
    <t>Наименование</t>
  </si>
  <si>
    <t> Сельское хозяйство и рыболовство</t>
  </si>
  <si>
    <t> Лесное хозяйство</t>
  </si>
  <si>
    <t> Транспорт</t>
  </si>
  <si>
    <t> Пенсионное обеспечение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</si>
</sst>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_(* #,##0.00_);_(* \(#,##0.00\);_(* \-??_);_(@_)"/>
    <numFmt numFmtId="167" formatCode="_(* #,##0.0_);_(* \(#,##0.0\);_(* \-??_);_(@_)"/>
    <numFmt numFmtId="168" formatCode="@"/>
  </numFmts>
  <fonts count="13">
    <font>
      <sz val="10"/>
      <color indexed="8"/>
      <name val="MS Sans Serif"/>
      <family val="2"/>
    </font>
    <font>
      <sz val="10"/>
      <name val="Arial"/>
      <family val="0"/>
    </font>
    <font>
      <sz val="10"/>
      <color indexed="8"/>
      <name val="Times New Roman Cyr"/>
      <family val="1"/>
    </font>
    <font>
      <sz val="12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0" fillId="0" borderId="0" xfId="0" applyAlignment="1">
      <alignment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Alignment="1">
      <alignment horizontal="right"/>
    </xf>
    <xf numFmtId="167" fontId="2" fillId="0" borderId="0" xfId="15" applyNumberFormat="1" applyFont="1" applyFill="1" applyBorder="1" applyAlignment="1" applyProtection="1">
      <alignment horizontal="left"/>
      <protection/>
    </xf>
    <xf numFmtId="164" fontId="0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4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4" fontId="4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left" vertical="top" wrapText="1"/>
    </xf>
    <xf numFmtId="164" fontId="4" fillId="0" borderId="1" xfId="0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vertical="top" wrapText="1"/>
    </xf>
    <xf numFmtId="168" fontId="2" fillId="0" borderId="1" xfId="0" applyNumberFormat="1" applyFont="1" applyFill="1" applyBorder="1" applyAlignment="1">
      <alignment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right" vertical="top" wrapText="1"/>
    </xf>
    <xf numFmtId="164" fontId="4" fillId="2" borderId="1" xfId="0" applyFont="1" applyFill="1" applyBorder="1" applyAlignment="1">
      <alignment vertical="top" wrapText="1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right" vertical="top" wrapText="1"/>
    </xf>
    <xf numFmtId="164" fontId="2" fillId="2" borderId="1" xfId="0" applyFont="1" applyFill="1" applyBorder="1" applyAlignment="1">
      <alignment vertical="top" wrapText="1"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right" vertical="top" wrapText="1"/>
    </xf>
    <xf numFmtId="164" fontId="5" fillId="0" borderId="2" xfId="0" applyFont="1" applyFill="1" applyBorder="1" applyAlignment="1">
      <alignment horizontal="left" vertical="top" wrapText="1"/>
    </xf>
    <xf numFmtId="164" fontId="5" fillId="0" borderId="3" xfId="0" applyFont="1" applyFill="1" applyBorder="1" applyAlignment="1">
      <alignment horizontal="center" vertical="top" wrapText="1"/>
    </xf>
    <xf numFmtId="164" fontId="5" fillId="0" borderId="3" xfId="0" applyFont="1" applyFill="1" applyBorder="1" applyAlignment="1">
      <alignment horizontal="right" vertical="top" wrapText="1"/>
    </xf>
    <xf numFmtId="164" fontId="6" fillId="2" borderId="4" xfId="0" applyFont="1" applyFill="1" applyBorder="1" applyAlignment="1">
      <alignment vertical="top" wrapText="1"/>
    </xf>
    <xf numFmtId="164" fontId="6" fillId="2" borderId="1" xfId="0" applyFont="1" applyFill="1" applyBorder="1" applyAlignment="1">
      <alignment horizontal="center" vertical="top" wrapText="1"/>
    </xf>
    <xf numFmtId="168" fontId="6" fillId="2" borderId="1" xfId="0" applyNumberFormat="1" applyFont="1" applyFill="1" applyBorder="1" applyAlignment="1">
      <alignment horizontal="center" vertical="top" wrapText="1"/>
    </xf>
    <xf numFmtId="168" fontId="6" fillId="2" borderId="1" xfId="0" applyNumberFormat="1" applyFont="1" applyFill="1" applyBorder="1" applyAlignment="1">
      <alignment horizontal="right" vertical="top" wrapText="1"/>
    </xf>
    <xf numFmtId="164" fontId="6" fillId="2" borderId="4" xfId="0" applyFont="1" applyFill="1" applyBorder="1" applyAlignment="1">
      <alignment horizontal="left" vertical="top" wrapText="1"/>
    </xf>
    <xf numFmtId="164" fontId="6" fillId="2" borderId="1" xfId="0" applyFont="1" applyFill="1" applyBorder="1" applyAlignment="1">
      <alignment horizontal="right" vertical="top" wrapText="1"/>
    </xf>
    <xf numFmtId="164" fontId="6" fillId="2" borderId="5" xfId="0" applyFont="1" applyFill="1" applyBorder="1" applyAlignment="1">
      <alignment horizontal="left" vertical="top" wrapText="1"/>
    </xf>
    <xf numFmtId="164" fontId="6" fillId="2" borderId="6" xfId="0" applyFont="1" applyFill="1" applyBorder="1" applyAlignment="1">
      <alignment horizontal="center" vertical="top" wrapText="1"/>
    </xf>
    <xf numFmtId="164" fontId="6" fillId="2" borderId="6" xfId="0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left" vertical="top" wrapText="1"/>
    </xf>
    <xf numFmtId="164" fontId="8" fillId="0" borderId="1" xfId="0" applyFont="1" applyFill="1" applyBorder="1" applyAlignment="1">
      <alignment horizontal="right" vertical="top" wrapText="1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9" fillId="0" borderId="0" xfId="0" applyFont="1" applyFill="1" applyAlignment="1">
      <alignment horizontal="right"/>
    </xf>
    <xf numFmtId="167" fontId="2" fillId="0" borderId="0" xfId="15" applyNumberFormat="1" applyFont="1" applyFill="1" applyBorder="1" applyAlignment="1" applyProtection="1">
      <alignment horizontal="right"/>
      <protection/>
    </xf>
    <xf numFmtId="164" fontId="10" fillId="0" borderId="0" xfId="0" applyFont="1" applyAlignment="1">
      <alignment horizontal="right"/>
    </xf>
    <xf numFmtId="167" fontId="2" fillId="0" borderId="0" xfId="15" applyNumberFormat="1" applyFont="1" applyFill="1" applyBorder="1" applyAlignment="1" applyProtection="1">
      <alignment/>
      <protection/>
    </xf>
    <xf numFmtId="164" fontId="0" fillId="0" borderId="0" xfId="0" applyAlignment="1">
      <alignment horizontal="right"/>
    </xf>
    <xf numFmtId="168" fontId="4" fillId="0" borderId="1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164" fontId="11" fillId="0" borderId="1" xfId="0" applyFont="1" applyBorder="1" applyAlignment="1">
      <alignment horizontal="center" vertical="top" wrapText="1"/>
    </xf>
    <xf numFmtId="164" fontId="11" fillId="0" borderId="0" xfId="0" applyFont="1" applyAlignment="1">
      <alignment horizontal="center" vertical="top" wrapText="1"/>
    </xf>
    <xf numFmtId="168" fontId="7" fillId="0" borderId="1" xfId="0" applyNumberFormat="1" applyFont="1" applyFill="1" applyBorder="1" applyAlignment="1">
      <alignment horizontal="right" vertical="top" wrapText="1"/>
    </xf>
    <xf numFmtId="168" fontId="8" fillId="0" borderId="1" xfId="0" applyNumberFormat="1" applyFont="1" applyFill="1" applyBorder="1" applyAlignment="1">
      <alignment horizontal="right" vertical="top" wrapText="1"/>
    </xf>
    <xf numFmtId="164" fontId="2" fillId="0" borderId="7" xfId="0" applyFont="1" applyFill="1" applyBorder="1" applyAlignment="1">
      <alignment horizontal="left" vertical="top" wrapText="1"/>
    </xf>
    <xf numFmtId="164" fontId="2" fillId="0" borderId="8" xfId="0" applyFont="1" applyFill="1" applyBorder="1" applyAlignment="1">
      <alignment horizontal="left" vertical="top" wrapText="1"/>
    </xf>
    <xf numFmtId="164" fontId="8" fillId="0" borderId="8" xfId="0" applyFont="1" applyFill="1" applyBorder="1" applyAlignment="1">
      <alignment horizontal="left" vertical="top" wrapText="1"/>
    </xf>
    <xf numFmtId="164" fontId="8" fillId="0" borderId="9" xfId="0" applyFont="1" applyFill="1" applyBorder="1" applyAlignment="1">
      <alignment horizontal="left" vertical="top" wrapText="1"/>
    </xf>
    <xf numFmtId="165" fontId="1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4" fontId="4" fillId="0" borderId="0" xfId="0" applyFont="1" applyFill="1" applyBorder="1" applyAlignment="1">
      <alignment horizontal="left" wrapText="1"/>
    </xf>
    <xf numFmtId="168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vertical="center"/>
    </xf>
    <xf numFmtId="164" fontId="9" fillId="0" borderId="1" xfId="0" applyNumberFormat="1" applyFont="1" applyFill="1" applyBorder="1" applyAlignment="1" applyProtection="1">
      <alignment vertical="top" wrapText="1"/>
      <protection/>
    </xf>
    <xf numFmtId="164" fontId="9" fillId="0" borderId="1" xfId="0" applyNumberFormat="1" applyFont="1" applyFill="1" applyBorder="1" applyAlignment="1" applyProtection="1">
      <alignment vertical="top" wrapText="1"/>
      <protection/>
    </xf>
    <xf numFmtId="165" fontId="2" fillId="0" borderId="0" xfId="0" applyNumberFormat="1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view="pageBreakPreview" zoomScaleSheetLayoutView="100" workbookViewId="0" topLeftCell="A31">
      <selection activeCell="J3" activeCellId="1" sqref="F3 J3"/>
    </sheetView>
  </sheetViews>
  <sheetFormatPr defaultColWidth="9.140625" defaultRowHeight="12.75"/>
  <cols>
    <col min="1" max="1" width="3.140625" style="1" customWidth="1"/>
    <col min="2" max="2" width="56.421875" style="1" customWidth="1"/>
    <col min="3" max="3" width="5.28125" style="1" customWidth="1"/>
    <col min="4" max="4" width="3.7109375" style="1" customWidth="1"/>
    <col min="5" max="5" width="3.421875" style="1" customWidth="1"/>
    <col min="6" max="6" width="8.421875" style="2" customWidth="1"/>
    <col min="7" max="7" width="4.7109375" style="2" customWidth="1"/>
    <col min="8" max="8" width="14.421875" style="3" customWidth="1"/>
    <col min="9" max="9" width="10.421875" style="1" customWidth="1"/>
    <col min="10" max="10" width="12.421875" style="1" customWidth="1"/>
    <col min="11" max="16384" width="9.140625" style="1" customWidth="1"/>
  </cols>
  <sheetData>
    <row r="1" spans="3:10" ht="15">
      <c r="C1" s="4"/>
      <c r="E1" s="4"/>
      <c r="H1" s="5"/>
      <c r="I1" s="5"/>
      <c r="J1" s="2" t="s">
        <v>0</v>
      </c>
    </row>
    <row r="2" spans="3:10" ht="12.75">
      <c r="C2" s="4"/>
      <c r="E2" s="4"/>
      <c r="H2" s="2"/>
      <c r="I2" s="6"/>
      <c r="J2" s="2" t="s">
        <v>1</v>
      </c>
    </row>
    <row r="3" spans="3:10" ht="15">
      <c r="C3" s="7"/>
      <c r="E3" s="7"/>
      <c r="H3" s="8"/>
      <c r="I3" s="8"/>
      <c r="J3" s="8" t="s">
        <v>2</v>
      </c>
    </row>
    <row r="4" spans="3:10" ht="12.75">
      <c r="C4" s="7"/>
      <c r="E4" s="7"/>
      <c r="H4" s="9"/>
      <c r="I4" s="10"/>
      <c r="J4" s="10"/>
    </row>
    <row r="5" spans="1:10" ht="12.75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</row>
    <row r="8" spans="8:10" ht="12.75">
      <c r="H8" s="1"/>
      <c r="J8" s="12" t="s">
        <v>5</v>
      </c>
    </row>
    <row r="9" spans="1:10" s="15" customFormat="1" ht="136.5" customHeight="1">
      <c r="A9" s="13"/>
      <c r="B9" s="14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14</v>
      </c>
    </row>
    <row r="10" spans="1:10" s="15" customFormat="1" ht="12.75">
      <c r="A10" s="16">
        <v>1</v>
      </c>
      <c r="B10" s="17" t="s">
        <v>15</v>
      </c>
      <c r="C10" s="17" t="s">
        <v>16</v>
      </c>
      <c r="D10" s="17" t="s">
        <v>17</v>
      </c>
      <c r="E10" s="17" t="s">
        <v>17</v>
      </c>
      <c r="F10" s="18" t="s">
        <v>17</v>
      </c>
      <c r="G10" s="18" t="s">
        <v>17</v>
      </c>
      <c r="H10" s="19">
        <f>H11</f>
        <v>21356.300000000003</v>
      </c>
      <c r="I10" s="19">
        <f>I11</f>
        <v>21356.300000000003</v>
      </c>
      <c r="J10" s="19">
        <f>J11</f>
        <v>21304.600000000002</v>
      </c>
    </row>
    <row r="11" spans="1:10" ht="12.75">
      <c r="A11" s="20"/>
      <c r="B11" s="21" t="s">
        <v>18</v>
      </c>
      <c r="C11" s="21" t="s">
        <v>16</v>
      </c>
      <c r="D11" s="21" t="s">
        <v>19</v>
      </c>
      <c r="E11" s="21" t="s">
        <v>17</v>
      </c>
      <c r="F11" s="22" t="s">
        <v>17</v>
      </c>
      <c r="G11" s="22" t="s">
        <v>17</v>
      </c>
      <c r="H11" s="23">
        <f>H12+H17</f>
        <v>21356.300000000003</v>
      </c>
      <c r="I11" s="23">
        <f>I12+I17</f>
        <v>21356.300000000003</v>
      </c>
      <c r="J11" s="23">
        <f>J12+J17</f>
        <v>21304.600000000002</v>
      </c>
    </row>
    <row r="12" spans="1:10" ht="23.25">
      <c r="A12" s="20"/>
      <c r="B12" s="21" t="s">
        <v>20</v>
      </c>
      <c r="C12" s="21" t="s">
        <v>16</v>
      </c>
      <c r="D12" s="21" t="s">
        <v>19</v>
      </c>
      <c r="E12" s="21" t="s">
        <v>21</v>
      </c>
      <c r="F12" s="22" t="s">
        <v>17</v>
      </c>
      <c r="G12" s="22" t="s">
        <v>17</v>
      </c>
      <c r="H12" s="23">
        <f>H13</f>
        <v>20489.000000000004</v>
      </c>
      <c r="I12" s="23">
        <f>I13</f>
        <v>20489.000000000004</v>
      </c>
      <c r="J12" s="23">
        <f>J13</f>
        <v>20461.7</v>
      </c>
    </row>
    <row r="13" spans="1:10" ht="12.75">
      <c r="A13" s="20"/>
      <c r="B13" s="21" t="s">
        <v>22</v>
      </c>
      <c r="C13" s="21" t="s">
        <v>16</v>
      </c>
      <c r="D13" s="21" t="s">
        <v>19</v>
      </c>
      <c r="E13" s="21" t="s">
        <v>21</v>
      </c>
      <c r="F13" s="22" t="s">
        <v>23</v>
      </c>
      <c r="G13" s="22" t="s">
        <v>17</v>
      </c>
      <c r="H13" s="23">
        <f>H14+H15+H16</f>
        <v>20489.000000000004</v>
      </c>
      <c r="I13" s="23">
        <f>I14+I15+I16</f>
        <v>20489.000000000004</v>
      </c>
      <c r="J13" s="23">
        <f>J14+J15+J16</f>
        <v>20461.7</v>
      </c>
    </row>
    <row r="14" spans="1:10" ht="12.75">
      <c r="A14" s="20"/>
      <c r="B14" s="21" t="s">
        <v>24</v>
      </c>
      <c r="C14" s="21" t="s">
        <v>16</v>
      </c>
      <c r="D14" s="21" t="s">
        <v>19</v>
      </c>
      <c r="E14" s="21" t="s">
        <v>21</v>
      </c>
      <c r="F14" s="22" t="s">
        <v>23</v>
      </c>
      <c r="G14" s="22" t="s">
        <v>25</v>
      </c>
      <c r="H14" s="23">
        <v>19125.9</v>
      </c>
      <c r="I14" s="24">
        <f>H14</f>
        <v>19125.9</v>
      </c>
      <c r="J14" s="24">
        <v>19105.8</v>
      </c>
    </row>
    <row r="15" spans="1:10" ht="23.25">
      <c r="A15" s="20"/>
      <c r="B15" s="21" t="s">
        <v>26</v>
      </c>
      <c r="C15" s="21" t="s">
        <v>16</v>
      </c>
      <c r="D15" s="21" t="s">
        <v>19</v>
      </c>
      <c r="E15" s="21" t="s">
        <v>21</v>
      </c>
      <c r="F15" s="22" t="s">
        <v>23</v>
      </c>
      <c r="G15" s="22" t="s">
        <v>27</v>
      </c>
      <c r="H15" s="23">
        <v>749.7</v>
      </c>
      <c r="I15" s="24">
        <f>H15</f>
        <v>749.7</v>
      </c>
      <c r="J15" s="24">
        <v>743.5</v>
      </c>
    </row>
    <row r="16" spans="1:10" ht="23.25">
      <c r="A16" s="20"/>
      <c r="B16" s="21" t="s">
        <v>28</v>
      </c>
      <c r="C16" s="21" t="s">
        <v>16</v>
      </c>
      <c r="D16" s="21" t="s">
        <v>19</v>
      </c>
      <c r="E16" s="21" t="s">
        <v>21</v>
      </c>
      <c r="F16" s="22" t="s">
        <v>23</v>
      </c>
      <c r="G16" s="22" t="s">
        <v>29</v>
      </c>
      <c r="H16" s="23">
        <v>613.4</v>
      </c>
      <c r="I16" s="24">
        <f>H16</f>
        <v>613.4</v>
      </c>
      <c r="J16" s="24">
        <v>612.4</v>
      </c>
    </row>
    <row r="17" spans="1:10" ht="12.75">
      <c r="A17" s="20"/>
      <c r="B17" s="21" t="s">
        <v>30</v>
      </c>
      <c r="C17" s="21" t="s">
        <v>16</v>
      </c>
      <c r="D17" s="21" t="s">
        <v>19</v>
      </c>
      <c r="E17" s="21" t="s">
        <v>31</v>
      </c>
      <c r="F17" s="22"/>
      <c r="G17" s="22"/>
      <c r="H17" s="23">
        <f>H18+H20</f>
        <v>867.3</v>
      </c>
      <c r="I17" s="23">
        <f>I18+I20</f>
        <v>867.3</v>
      </c>
      <c r="J17" s="23">
        <f>J18+J20</f>
        <v>842.9000000000001</v>
      </c>
    </row>
    <row r="18" spans="1:10" ht="23.25">
      <c r="A18" s="20"/>
      <c r="B18" s="21" t="s">
        <v>32</v>
      </c>
      <c r="C18" s="21" t="s">
        <v>16</v>
      </c>
      <c r="D18" s="21" t="s">
        <v>19</v>
      </c>
      <c r="E18" s="21" t="s">
        <v>31</v>
      </c>
      <c r="F18" s="22" t="s">
        <v>33</v>
      </c>
      <c r="G18" s="22"/>
      <c r="H18" s="23">
        <f>H19</f>
        <v>402.3</v>
      </c>
      <c r="I18" s="23">
        <f>I19</f>
        <v>402.3</v>
      </c>
      <c r="J18" s="23">
        <f>J19</f>
        <v>383.90000000000003</v>
      </c>
    </row>
    <row r="19" spans="1:10" ht="34.5">
      <c r="A19" s="20"/>
      <c r="B19" s="21" t="s">
        <v>34</v>
      </c>
      <c r="C19" s="21" t="s">
        <v>16</v>
      </c>
      <c r="D19" s="21" t="s">
        <v>19</v>
      </c>
      <c r="E19" s="21" t="s">
        <v>31</v>
      </c>
      <c r="F19" s="22" t="s">
        <v>33</v>
      </c>
      <c r="G19" s="22">
        <v>448</v>
      </c>
      <c r="H19" s="23">
        <v>402.3</v>
      </c>
      <c r="I19" s="23">
        <f>H19</f>
        <v>402.3</v>
      </c>
      <c r="J19" s="23">
        <v>383.9</v>
      </c>
    </row>
    <row r="20" spans="1:10" ht="12.75">
      <c r="A20" s="20"/>
      <c r="B20" s="21" t="s">
        <v>35</v>
      </c>
      <c r="C20" s="21" t="s">
        <v>16</v>
      </c>
      <c r="D20" s="21" t="s">
        <v>19</v>
      </c>
      <c r="E20" s="21" t="s">
        <v>31</v>
      </c>
      <c r="F20" s="22" t="s">
        <v>36</v>
      </c>
      <c r="G20" s="22" t="s">
        <v>17</v>
      </c>
      <c r="H20" s="23">
        <f>H21</f>
        <v>465</v>
      </c>
      <c r="I20" s="23">
        <f>I21</f>
        <v>465</v>
      </c>
      <c r="J20" s="23">
        <f>J21</f>
        <v>459</v>
      </c>
    </row>
    <row r="21" spans="1:10" ht="12.75">
      <c r="A21" s="20"/>
      <c r="B21" s="21" t="s">
        <v>37</v>
      </c>
      <c r="C21" s="21" t="s">
        <v>16</v>
      </c>
      <c r="D21" s="21" t="s">
        <v>19</v>
      </c>
      <c r="E21" s="21" t="s">
        <v>31</v>
      </c>
      <c r="F21" s="22" t="s">
        <v>36</v>
      </c>
      <c r="G21" s="22" t="s">
        <v>38</v>
      </c>
      <c r="H21" s="23">
        <v>465</v>
      </c>
      <c r="I21" s="24">
        <f>H21</f>
        <v>465</v>
      </c>
      <c r="J21" s="24">
        <v>459</v>
      </c>
    </row>
    <row r="22" spans="1:10" s="15" customFormat="1" ht="12.75">
      <c r="A22" s="16">
        <v>2</v>
      </c>
      <c r="B22" s="17" t="s">
        <v>39</v>
      </c>
      <c r="C22" s="17" t="s">
        <v>40</v>
      </c>
      <c r="D22" s="17" t="s">
        <v>17</v>
      </c>
      <c r="E22" s="17" t="s">
        <v>17</v>
      </c>
      <c r="F22" s="18" t="s">
        <v>17</v>
      </c>
      <c r="G22" s="18" t="s">
        <v>17</v>
      </c>
      <c r="H22" s="19">
        <f>H23+H43+H47+H60+H84+H88+H92+H98</f>
        <v>576385.6</v>
      </c>
      <c r="I22" s="19">
        <f>I23+I43+I47+I60+I84+I88+I92+I98</f>
        <v>577484.6</v>
      </c>
      <c r="J22" s="19">
        <f>J23+J43+J47+J60+J84+J88+J92+J98</f>
        <v>572250.1000000001</v>
      </c>
    </row>
    <row r="23" spans="1:10" ht="12.75">
      <c r="A23" s="20"/>
      <c r="B23" s="21" t="s">
        <v>18</v>
      </c>
      <c r="C23" s="21" t="s">
        <v>40</v>
      </c>
      <c r="D23" s="21" t="s">
        <v>19</v>
      </c>
      <c r="E23" s="21" t="s">
        <v>17</v>
      </c>
      <c r="F23" s="22" t="s">
        <v>17</v>
      </c>
      <c r="G23" s="22" t="s">
        <v>17</v>
      </c>
      <c r="H23" s="23">
        <f>H24+H27+H30+H33</f>
        <v>53455</v>
      </c>
      <c r="I23" s="23">
        <f>I24+I27+I30+I33</f>
        <v>53607</v>
      </c>
      <c r="J23" s="23">
        <f>J24+J27+J30+J33</f>
        <v>51498.5</v>
      </c>
    </row>
    <row r="24" spans="1:10" ht="23.25">
      <c r="A24" s="20"/>
      <c r="B24" s="21" t="s">
        <v>41</v>
      </c>
      <c r="C24" s="21" t="s">
        <v>40</v>
      </c>
      <c r="D24" s="21" t="s">
        <v>19</v>
      </c>
      <c r="E24" s="21" t="s">
        <v>42</v>
      </c>
      <c r="F24" s="22" t="s">
        <v>17</v>
      </c>
      <c r="G24" s="22" t="s">
        <v>17</v>
      </c>
      <c r="H24" s="23">
        <f aca="true" t="shared" si="0" ref="H24:J25">H25</f>
        <v>820.7</v>
      </c>
      <c r="I24" s="23">
        <f t="shared" si="0"/>
        <v>820.7</v>
      </c>
      <c r="J24" s="23">
        <f t="shared" si="0"/>
        <v>802.5</v>
      </c>
    </row>
    <row r="25" spans="1:10" ht="12.75">
      <c r="A25" s="20"/>
      <c r="B25" s="21" t="s">
        <v>22</v>
      </c>
      <c r="C25" s="21" t="s">
        <v>40</v>
      </c>
      <c r="D25" s="21" t="s">
        <v>19</v>
      </c>
      <c r="E25" s="21" t="s">
        <v>42</v>
      </c>
      <c r="F25" s="22" t="s">
        <v>23</v>
      </c>
      <c r="G25" s="22" t="s">
        <v>17</v>
      </c>
      <c r="H25" s="23">
        <f t="shared" si="0"/>
        <v>820.7</v>
      </c>
      <c r="I25" s="23">
        <f t="shared" si="0"/>
        <v>820.7</v>
      </c>
      <c r="J25" s="23">
        <f t="shared" si="0"/>
        <v>802.5</v>
      </c>
    </row>
    <row r="26" spans="1:10" ht="12.75">
      <c r="A26" s="20"/>
      <c r="B26" s="21" t="s">
        <v>43</v>
      </c>
      <c r="C26" s="21" t="s">
        <v>40</v>
      </c>
      <c r="D26" s="21" t="s">
        <v>19</v>
      </c>
      <c r="E26" s="21" t="s">
        <v>42</v>
      </c>
      <c r="F26" s="22" t="s">
        <v>23</v>
      </c>
      <c r="G26" s="22" t="s">
        <v>44</v>
      </c>
      <c r="H26" s="23">
        <v>820.7</v>
      </c>
      <c r="I26" s="24">
        <f>H26</f>
        <v>820.7</v>
      </c>
      <c r="J26" s="24">
        <v>802.5</v>
      </c>
    </row>
    <row r="27" spans="1:10" ht="34.5">
      <c r="A27" s="20"/>
      <c r="B27" s="21" t="s">
        <v>45</v>
      </c>
      <c r="C27" s="21" t="s">
        <v>40</v>
      </c>
      <c r="D27" s="21" t="s">
        <v>19</v>
      </c>
      <c r="E27" s="21" t="s">
        <v>46</v>
      </c>
      <c r="F27" s="22" t="s">
        <v>17</v>
      </c>
      <c r="G27" s="22" t="s">
        <v>17</v>
      </c>
      <c r="H27" s="23">
        <f aca="true" t="shared" si="1" ref="H27:J28">H28</f>
        <v>50141.3</v>
      </c>
      <c r="I27" s="23">
        <f t="shared" si="1"/>
        <v>50141.3</v>
      </c>
      <c r="J27" s="23">
        <f t="shared" si="1"/>
        <v>48278.8</v>
      </c>
    </row>
    <row r="28" spans="1:10" ht="12.75">
      <c r="A28" s="20"/>
      <c r="B28" s="21" t="s">
        <v>22</v>
      </c>
      <c r="C28" s="21" t="s">
        <v>40</v>
      </c>
      <c r="D28" s="21" t="s">
        <v>19</v>
      </c>
      <c r="E28" s="21" t="s">
        <v>46</v>
      </c>
      <c r="F28" s="22" t="s">
        <v>23</v>
      </c>
      <c r="G28" s="22" t="s">
        <v>17</v>
      </c>
      <c r="H28" s="23">
        <f t="shared" si="1"/>
        <v>50141.3</v>
      </c>
      <c r="I28" s="23">
        <f t="shared" si="1"/>
        <v>50141.3</v>
      </c>
      <c r="J28" s="23">
        <f t="shared" si="1"/>
        <v>48278.8</v>
      </c>
    </row>
    <row r="29" spans="1:10" ht="12.75">
      <c r="A29" s="20"/>
      <c r="B29" s="21" t="s">
        <v>24</v>
      </c>
      <c r="C29" s="21" t="s">
        <v>40</v>
      </c>
      <c r="D29" s="21" t="s">
        <v>19</v>
      </c>
      <c r="E29" s="21" t="s">
        <v>46</v>
      </c>
      <c r="F29" s="22" t="s">
        <v>23</v>
      </c>
      <c r="G29" s="22" t="s">
        <v>25</v>
      </c>
      <c r="H29" s="23">
        <v>50141.3</v>
      </c>
      <c r="I29" s="23">
        <v>50141.3</v>
      </c>
      <c r="J29" s="24">
        <v>48278.8</v>
      </c>
    </row>
    <row r="30" spans="1:10" ht="12.75">
      <c r="A30" s="25"/>
      <c r="B30" s="26" t="s">
        <v>47</v>
      </c>
      <c r="C30" s="21" t="s">
        <v>40</v>
      </c>
      <c r="D30" s="21" t="s">
        <v>19</v>
      </c>
      <c r="E30" s="21" t="s">
        <v>48</v>
      </c>
      <c r="F30" s="22" t="s">
        <v>17</v>
      </c>
      <c r="G30" s="22" t="s">
        <v>17</v>
      </c>
      <c r="H30" s="23">
        <f aca="true" t="shared" si="2" ref="H30:J31">H31</f>
        <v>91.10000000000001</v>
      </c>
      <c r="I30" s="23">
        <f t="shared" si="2"/>
        <v>91.10000000000001</v>
      </c>
      <c r="J30" s="23">
        <f t="shared" si="2"/>
        <v>0</v>
      </c>
    </row>
    <row r="31" spans="1:10" ht="12.75">
      <c r="A31" s="25"/>
      <c r="B31" s="26" t="s">
        <v>49</v>
      </c>
      <c r="C31" s="21" t="s">
        <v>40</v>
      </c>
      <c r="D31" s="21" t="s">
        <v>19</v>
      </c>
      <c r="E31" s="21" t="s">
        <v>48</v>
      </c>
      <c r="F31" s="22">
        <v>5190000</v>
      </c>
      <c r="G31" s="22" t="s">
        <v>17</v>
      </c>
      <c r="H31" s="23">
        <f t="shared" si="2"/>
        <v>91.10000000000001</v>
      </c>
      <c r="I31" s="23">
        <f t="shared" si="2"/>
        <v>91.10000000000001</v>
      </c>
      <c r="J31" s="23">
        <f t="shared" si="2"/>
        <v>0</v>
      </c>
    </row>
    <row r="32" spans="1:10" ht="34.5">
      <c r="A32" s="25"/>
      <c r="B32" s="26" t="s">
        <v>50</v>
      </c>
      <c r="C32" s="21" t="s">
        <v>40</v>
      </c>
      <c r="D32" s="21" t="s">
        <v>19</v>
      </c>
      <c r="E32" s="21" t="s">
        <v>48</v>
      </c>
      <c r="F32" s="22">
        <v>5190000</v>
      </c>
      <c r="G32" s="22" t="s">
        <v>51</v>
      </c>
      <c r="H32" s="23">
        <v>91.1</v>
      </c>
      <c r="I32" s="23">
        <v>91.1</v>
      </c>
      <c r="J32" s="24"/>
    </row>
    <row r="33" spans="1:10" ht="12.75">
      <c r="A33" s="20"/>
      <c r="B33" s="21" t="s">
        <v>30</v>
      </c>
      <c r="C33" s="21" t="s">
        <v>40</v>
      </c>
      <c r="D33" s="21" t="s">
        <v>19</v>
      </c>
      <c r="E33" s="21" t="s">
        <v>31</v>
      </c>
      <c r="F33" s="22" t="s">
        <v>17</v>
      </c>
      <c r="G33" s="22" t="s">
        <v>17</v>
      </c>
      <c r="H33" s="23">
        <f>H34+H37+H39+H41</f>
        <v>2401.8999999999996</v>
      </c>
      <c r="I33" s="23">
        <f>I34+I37+I39+I41</f>
        <v>2553.8999999999996</v>
      </c>
      <c r="J33" s="23">
        <f>J34+J37+J39+J41</f>
        <v>2417.2</v>
      </c>
    </row>
    <row r="34" spans="1:10" ht="23.25">
      <c r="A34" s="20"/>
      <c r="B34" s="26" t="s">
        <v>52</v>
      </c>
      <c r="C34" s="21" t="s">
        <v>40</v>
      </c>
      <c r="D34" s="21" t="s">
        <v>19</v>
      </c>
      <c r="E34" s="21" t="s">
        <v>31</v>
      </c>
      <c r="F34" s="22" t="s">
        <v>33</v>
      </c>
      <c r="G34" s="22"/>
      <c r="H34" s="24">
        <f>H35+H36</f>
        <v>691.3</v>
      </c>
      <c r="I34" s="24">
        <f>I35+I36</f>
        <v>691.3</v>
      </c>
      <c r="J34" s="24">
        <f>J35+J36</f>
        <v>679.4000000000001</v>
      </c>
    </row>
    <row r="35" spans="1:10" ht="12.75">
      <c r="A35" s="20"/>
      <c r="B35" s="26" t="s">
        <v>53</v>
      </c>
      <c r="C35" s="21" t="s">
        <v>40</v>
      </c>
      <c r="D35" s="21" t="s">
        <v>19</v>
      </c>
      <c r="E35" s="21" t="s">
        <v>31</v>
      </c>
      <c r="F35" s="22" t="s">
        <v>33</v>
      </c>
      <c r="G35" s="22">
        <v>216</v>
      </c>
      <c r="H35" s="23">
        <v>189</v>
      </c>
      <c r="I35" s="24">
        <v>189</v>
      </c>
      <c r="J35" s="24">
        <v>189</v>
      </c>
    </row>
    <row r="36" spans="1:10" ht="34.5">
      <c r="A36" s="20"/>
      <c r="B36" s="21" t="s">
        <v>34</v>
      </c>
      <c r="C36" s="21" t="s">
        <v>40</v>
      </c>
      <c r="D36" s="21" t="s">
        <v>19</v>
      </c>
      <c r="E36" s="21" t="s">
        <v>31</v>
      </c>
      <c r="F36" s="22" t="s">
        <v>33</v>
      </c>
      <c r="G36" s="22">
        <v>448</v>
      </c>
      <c r="H36" s="23">
        <v>502.3</v>
      </c>
      <c r="I36" s="24">
        <v>502.3</v>
      </c>
      <c r="J36" s="24">
        <v>490.4</v>
      </c>
    </row>
    <row r="37" spans="1:10" ht="23.25">
      <c r="A37" s="20"/>
      <c r="B37" s="21" t="s">
        <v>54</v>
      </c>
      <c r="C37" s="21" t="s">
        <v>40</v>
      </c>
      <c r="D37" s="21" t="s">
        <v>19</v>
      </c>
      <c r="E37" s="21" t="s">
        <v>31</v>
      </c>
      <c r="F37" s="22" t="s">
        <v>55</v>
      </c>
      <c r="G37" s="22" t="s">
        <v>17</v>
      </c>
      <c r="H37" s="23">
        <f>H38</f>
        <v>428.8</v>
      </c>
      <c r="I37" s="23">
        <f>I38</f>
        <v>428.8</v>
      </c>
      <c r="J37" s="23">
        <f>J38</f>
        <v>421.1</v>
      </c>
    </row>
    <row r="38" spans="1:10" ht="12.75">
      <c r="A38" s="20"/>
      <c r="B38" s="21" t="s">
        <v>56</v>
      </c>
      <c r="C38" s="21" t="s">
        <v>40</v>
      </c>
      <c r="D38" s="21" t="s">
        <v>19</v>
      </c>
      <c r="E38" s="21" t="s">
        <v>31</v>
      </c>
      <c r="F38" s="22" t="s">
        <v>55</v>
      </c>
      <c r="G38" s="22" t="s">
        <v>57</v>
      </c>
      <c r="H38" s="23">
        <v>428.8</v>
      </c>
      <c r="I38" s="24">
        <v>428.8</v>
      </c>
      <c r="J38" s="24">
        <v>421.1</v>
      </c>
    </row>
    <row r="39" spans="1:10" ht="12.75">
      <c r="A39" s="20"/>
      <c r="B39" s="21" t="s">
        <v>58</v>
      </c>
      <c r="C39" s="21" t="s">
        <v>40</v>
      </c>
      <c r="D39" s="21" t="s">
        <v>19</v>
      </c>
      <c r="E39" s="21" t="s">
        <v>31</v>
      </c>
      <c r="F39" s="22">
        <v>7950000</v>
      </c>
      <c r="G39" s="22"/>
      <c r="H39" s="24">
        <f>H40</f>
        <v>209</v>
      </c>
      <c r="I39" s="24">
        <f>I40</f>
        <v>209</v>
      </c>
      <c r="J39" s="24">
        <f>J40</f>
        <v>200.8</v>
      </c>
    </row>
    <row r="40" spans="1:10" ht="12.75">
      <c r="A40" s="20"/>
      <c r="B40" s="21" t="s">
        <v>59</v>
      </c>
      <c r="C40" s="21" t="s">
        <v>40</v>
      </c>
      <c r="D40" s="21" t="s">
        <v>19</v>
      </c>
      <c r="E40" s="21" t="s">
        <v>31</v>
      </c>
      <c r="F40" s="22">
        <v>7950000</v>
      </c>
      <c r="G40" s="22">
        <v>447</v>
      </c>
      <c r="H40" s="23">
        <f>I40</f>
        <v>209</v>
      </c>
      <c r="I40" s="24">
        <v>209</v>
      </c>
      <c r="J40" s="24">
        <v>200.8</v>
      </c>
    </row>
    <row r="41" spans="1:10" ht="12.75">
      <c r="A41" s="20"/>
      <c r="B41" s="21" t="s">
        <v>35</v>
      </c>
      <c r="C41" s="21" t="s">
        <v>40</v>
      </c>
      <c r="D41" s="21" t="s">
        <v>19</v>
      </c>
      <c r="E41" s="21" t="s">
        <v>31</v>
      </c>
      <c r="F41" s="22" t="s">
        <v>36</v>
      </c>
      <c r="G41" s="22" t="s">
        <v>17</v>
      </c>
      <c r="H41" s="23">
        <f>H42</f>
        <v>1072.8</v>
      </c>
      <c r="I41" s="23">
        <f>I42</f>
        <v>1224.8</v>
      </c>
      <c r="J41" s="23">
        <f>J42</f>
        <v>1115.9</v>
      </c>
    </row>
    <row r="42" spans="1:10" ht="12.75">
      <c r="A42" s="20"/>
      <c r="B42" s="21" t="s">
        <v>37</v>
      </c>
      <c r="C42" s="21" t="s">
        <v>40</v>
      </c>
      <c r="D42" s="21" t="s">
        <v>19</v>
      </c>
      <c r="E42" s="21" t="s">
        <v>31</v>
      </c>
      <c r="F42" s="22" t="s">
        <v>36</v>
      </c>
      <c r="G42" s="22" t="s">
        <v>38</v>
      </c>
      <c r="H42" s="23">
        <v>1072.8</v>
      </c>
      <c r="I42" s="24">
        <v>1224.8</v>
      </c>
      <c r="J42" s="24">
        <v>1115.9</v>
      </c>
    </row>
    <row r="43" spans="1:10" ht="12.75">
      <c r="A43" s="20"/>
      <c r="B43" s="21" t="s">
        <v>60</v>
      </c>
      <c r="C43" s="21" t="s">
        <v>40</v>
      </c>
      <c r="D43" s="21" t="s">
        <v>42</v>
      </c>
      <c r="E43" s="21" t="s">
        <v>17</v>
      </c>
      <c r="F43" s="22" t="s">
        <v>17</v>
      </c>
      <c r="G43" s="22" t="s">
        <v>17</v>
      </c>
      <c r="H43" s="23">
        <f aca="true" t="shared" si="3" ref="H43:J45">H44</f>
        <v>395.90000000000003</v>
      </c>
      <c r="I43" s="23">
        <f t="shared" si="3"/>
        <v>395.90000000000003</v>
      </c>
      <c r="J43" s="23">
        <f t="shared" si="3"/>
        <v>394.90000000000003</v>
      </c>
    </row>
    <row r="44" spans="1:10" ht="12.75">
      <c r="A44" s="20"/>
      <c r="B44" s="21" t="s">
        <v>61</v>
      </c>
      <c r="C44" s="21" t="s">
        <v>40</v>
      </c>
      <c r="D44" s="21" t="s">
        <v>42</v>
      </c>
      <c r="E44" s="21" t="s">
        <v>21</v>
      </c>
      <c r="F44" s="22" t="s">
        <v>17</v>
      </c>
      <c r="G44" s="22" t="s">
        <v>17</v>
      </c>
      <c r="H44" s="23">
        <f t="shared" si="3"/>
        <v>395.90000000000003</v>
      </c>
      <c r="I44" s="23">
        <f t="shared" si="3"/>
        <v>395.90000000000003</v>
      </c>
      <c r="J44" s="23">
        <f t="shared" si="3"/>
        <v>394.90000000000003</v>
      </c>
    </row>
    <row r="45" spans="1:10" ht="23.25">
      <c r="A45" s="20"/>
      <c r="B45" s="21" t="s">
        <v>62</v>
      </c>
      <c r="C45" s="21" t="s">
        <v>40</v>
      </c>
      <c r="D45" s="21" t="s">
        <v>42</v>
      </c>
      <c r="E45" s="21" t="s">
        <v>21</v>
      </c>
      <c r="F45" s="22" t="s">
        <v>63</v>
      </c>
      <c r="G45" s="22" t="s">
        <v>17</v>
      </c>
      <c r="H45" s="23">
        <f t="shared" si="3"/>
        <v>395.90000000000003</v>
      </c>
      <c r="I45" s="23">
        <f t="shared" si="3"/>
        <v>395.90000000000003</v>
      </c>
      <c r="J45" s="23">
        <f t="shared" si="3"/>
        <v>394.90000000000003</v>
      </c>
    </row>
    <row r="46" spans="1:10" ht="23.25">
      <c r="A46" s="20"/>
      <c r="B46" s="21" t="s">
        <v>64</v>
      </c>
      <c r="C46" s="21" t="s">
        <v>40</v>
      </c>
      <c r="D46" s="21" t="s">
        <v>42</v>
      </c>
      <c r="E46" s="21" t="s">
        <v>21</v>
      </c>
      <c r="F46" s="22" t="s">
        <v>63</v>
      </c>
      <c r="G46" s="22" t="s">
        <v>65</v>
      </c>
      <c r="H46" s="23">
        <f>I46</f>
        <v>395.90000000000003</v>
      </c>
      <c r="I46" s="24">
        <v>395.9</v>
      </c>
      <c r="J46" s="24">
        <v>394.9</v>
      </c>
    </row>
    <row r="47" spans="1:10" ht="12.75">
      <c r="A47" s="20"/>
      <c r="B47" s="26" t="s">
        <v>66</v>
      </c>
      <c r="C47" s="26" t="s">
        <v>40</v>
      </c>
      <c r="D47" s="26" t="s">
        <v>46</v>
      </c>
      <c r="E47" s="26" t="s">
        <v>17</v>
      </c>
      <c r="F47" s="27" t="s">
        <v>17</v>
      </c>
      <c r="G47" s="27" t="s">
        <v>17</v>
      </c>
      <c r="H47" s="23">
        <f>H48+H51+H54+H57</f>
        <v>8946.900000000001</v>
      </c>
      <c r="I47" s="23">
        <f>I48+I51+I54+I57</f>
        <v>8975.900000000001</v>
      </c>
      <c r="J47" s="23">
        <f>J48+J51+J54+J57</f>
        <v>8973.3</v>
      </c>
    </row>
    <row r="48" spans="1:10" ht="12.75">
      <c r="A48" s="20"/>
      <c r="B48" s="26" t="s">
        <v>67</v>
      </c>
      <c r="C48" s="26" t="s">
        <v>40</v>
      </c>
      <c r="D48" s="26" t="s">
        <v>46</v>
      </c>
      <c r="E48" s="26" t="s">
        <v>68</v>
      </c>
      <c r="F48" s="27"/>
      <c r="G48" s="27"/>
      <c r="H48" s="23">
        <f aca="true" t="shared" si="4" ref="H48:J49">H49</f>
        <v>0</v>
      </c>
      <c r="I48" s="23">
        <f t="shared" si="4"/>
        <v>29</v>
      </c>
      <c r="J48" s="23">
        <f t="shared" si="4"/>
        <v>29</v>
      </c>
    </row>
    <row r="49" spans="1:10" ht="12.75">
      <c r="A49" s="20"/>
      <c r="B49" s="26" t="s">
        <v>69</v>
      </c>
      <c r="C49" s="26" t="s">
        <v>40</v>
      </c>
      <c r="D49" s="26" t="s">
        <v>46</v>
      </c>
      <c r="E49" s="26" t="s">
        <v>68</v>
      </c>
      <c r="F49" s="27" t="s">
        <v>70</v>
      </c>
      <c r="G49" s="27"/>
      <c r="H49" s="23">
        <f t="shared" si="4"/>
        <v>0</v>
      </c>
      <c r="I49" s="23">
        <f t="shared" si="4"/>
        <v>29</v>
      </c>
      <c r="J49" s="23">
        <f t="shared" si="4"/>
        <v>29</v>
      </c>
    </row>
    <row r="50" spans="1:10" ht="12.75">
      <c r="A50" s="20"/>
      <c r="B50" s="26" t="s">
        <v>71</v>
      </c>
      <c r="C50" s="26" t="s">
        <v>40</v>
      </c>
      <c r="D50" s="26" t="s">
        <v>46</v>
      </c>
      <c r="E50" s="26" t="s">
        <v>68</v>
      </c>
      <c r="F50" s="27" t="s">
        <v>70</v>
      </c>
      <c r="G50" s="27" t="s">
        <v>72</v>
      </c>
      <c r="H50" s="23">
        <v>0</v>
      </c>
      <c r="I50" s="23">
        <v>29</v>
      </c>
      <c r="J50" s="23">
        <v>29</v>
      </c>
    </row>
    <row r="51" spans="1:10" ht="12.75">
      <c r="A51" s="20"/>
      <c r="B51" s="26" t="s">
        <v>73</v>
      </c>
      <c r="C51" s="26" t="s">
        <v>40</v>
      </c>
      <c r="D51" s="26" t="s">
        <v>46</v>
      </c>
      <c r="E51" s="26" t="s">
        <v>74</v>
      </c>
      <c r="F51" s="27" t="s">
        <v>17</v>
      </c>
      <c r="G51" s="27" t="s">
        <v>17</v>
      </c>
      <c r="H51" s="23">
        <f aca="true" t="shared" si="5" ref="H51:J52">H52</f>
        <v>450.1</v>
      </c>
      <c r="I51" s="23">
        <f t="shared" si="5"/>
        <v>450.1</v>
      </c>
      <c r="J51" s="23">
        <f t="shared" si="5"/>
        <v>447.5</v>
      </c>
    </row>
    <row r="52" spans="1:10" ht="12.75">
      <c r="A52" s="20"/>
      <c r="B52" s="26" t="s">
        <v>75</v>
      </c>
      <c r="C52" s="26" t="s">
        <v>40</v>
      </c>
      <c r="D52" s="26" t="s">
        <v>46</v>
      </c>
      <c r="E52" s="26" t="s">
        <v>74</v>
      </c>
      <c r="F52" s="27" t="s">
        <v>76</v>
      </c>
      <c r="G52" s="27" t="s">
        <v>17</v>
      </c>
      <c r="H52" s="23">
        <f t="shared" si="5"/>
        <v>450.1</v>
      </c>
      <c r="I52" s="23">
        <f t="shared" si="5"/>
        <v>450.1</v>
      </c>
      <c r="J52" s="23">
        <f t="shared" si="5"/>
        <v>447.5</v>
      </c>
    </row>
    <row r="53" spans="1:10" ht="12.75">
      <c r="A53" s="20"/>
      <c r="B53" s="26" t="s">
        <v>77</v>
      </c>
      <c r="C53" s="26" t="s">
        <v>40</v>
      </c>
      <c r="D53" s="26" t="s">
        <v>46</v>
      </c>
      <c r="E53" s="26" t="s">
        <v>74</v>
      </c>
      <c r="F53" s="27" t="s">
        <v>76</v>
      </c>
      <c r="G53" s="27" t="s">
        <v>78</v>
      </c>
      <c r="H53" s="23">
        <v>450.1</v>
      </c>
      <c r="I53" s="23">
        <v>450.1</v>
      </c>
      <c r="J53" s="24">
        <v>447.5</v>
      </c>
    </row>
    <row r="54" spans="1:10" ht="12.75">
      <c r="A54" s="20"/>
      <c r="B54" s="26" t="s">
        <v>79</v>
      </c>
      <c r="C54" s="26" t="s">
        <v>80</v>
      </c>
      <c r="D54" s="26" t="s">
        <v>81</v>
      </c>
      <c r="E54" s="26" t="s">
        <v>82</v>
      </c>
      <c r="F54" s="27"/>
      <c r="G54" s="27"/>
      <c r="H54" s="23">
        <f aca="true" t="shared" si="6" ref="H54:J55">H55</f>
        <v>4640</v>
      </c>
      <c r="I54" s="23">
        <f t="shared" si="6"/>
        <v>4640</v>
      </c>
      <c r="J54" s="23">
        <f t="shared" si="6"/>
        <v>4640</v>
      </c>
    </row>
    <row r="55" spans="1:10" ht="12.75">
      <c r="A55" s="20"/>
      <c r="B55" s="26" t="s">
        <v>83</v>
      </c>
      <c r="C55" s="26" t="s">
        <v>80</v>
      </c>
      <c r="D55" s="26" t="s">
        <v>81</v>
      </c>
      <c r="E55" s="26" t="s">
        <v>82</v>
      </c>
      <c r="F55" s="27" t="s">
        <v>84</v>
      </c>
      <c r="G55" s="27"/>
      <c r="H55" s="23">
        <f t="shared" si="6"/>
        <v>4640</v>
      </c>
      <c r="I55" s="23">
        <f t="shared" si="6"/>
        <v>4640</v>
      </c>
      <c r="J55" s="23">
        <f t="shared" si="6"/>
        <v>4640</v>
      </c>
    </row>
    <row r="56" spans="1:10" ht="12.75">
      <c r="A56" s="20"/>
      <c r="B56" s="26" t="s">
        <v>85</v>
      </c>
      <c r="C56" s="26" t="s">
        <v>80</v>
      </c>
      <c r="D56" s="26" t="s">
        <v>81</v>
      </c>
      <c r="E56" s="26" t="s">
        <v>82</v>
      </c>
      <c r="F56" s="27" t="s">
        <v>84</v>
      </c>
      <c r="G56" s="27" t="s">
        <v>86</v>
      </c>
      <c r="H56" s="23">
        <v>4640</v>
      </c>
      <c r="I56" s="23">
        <v>4640</v>
      </c>
      <c r="J56" s="24">
        <v>4640</v>
      </c>
    </row>
    <row r="57" spans="1:10" ht="12.75">
      <c r="A57" s="20"/>
      <c r="B57" s="26" t="s">
        <v>87</v>
      </c>
      <c r="C57" s="26" t="s">
        <v>80</v>
      </c>
      <c r="D57" s="26" t="s">
        <v>81</v>
      </c>
      <c r="E57" s="26" t="s">
        <v>88</v>
      </c>
      <c r="F57" s="27"/>
      <c r="G57" s="27"/>
      <c r="H57" s="23">
        <f aca="true" t="shared" si="7" ref="H57:J58">H58</f>
        <v>3856.8</v>
      </c>
      <c r="I57" s="23">
        <f t="shared" si="7"/>
        <v>3856.8</v>
      </c>
      <c r="J57" s="23">
        <f t="shared" si="7"/>
        <v>3856.8</v>
      </c>
    </row>
    <row r="58" spans="1:10" ht="23.25">
      <c r="A58" s="20"/>
      <c r="B58" s="26" t="s">
        <v>89</v>
      </c>
      <c r="C58" s="26" t="s">
        <v>80</v>
      </c>
      <c r="D58" s="26" t="s">
        <v>81</v>
      </c>
      <c r="E58" s="26" t="s">
        <v>88</v>
      </c>
      <c r="F58" s="27" t="s">
        <v>90</v>
      </c>
      <c r="G58" s="27"/>
      <c r="H58" s="23">
        <f t="shared" si="7"/>
        <v>3856.8</v>
      </c>
      <c r="I58" s="23">
        <f t="shared" si="7"/>
        <v>3856.8</v>
      </c>
      <c r="J58" s="23">
        <f t="shared" si="7"/>
        <v>3856.8</v>
      </c>
    </row>
    <row r="59" spans="1:10" ht="12.75">
      <c r="A59" s="20"/>
      <c r="B59" s="26" t="s">
        <v>91</v>
      </c>
      <c r="C59" s="26" t="s">
        <v>80</v>
      </c>
      <c r="D59" s="26" t="s">
        <v>81</v>
      </c>
      <c r="E59" s="26" t="s">
        <v>88</v>
      </c>
      <c r="F59" s="27" t="s">
        <v>90</v>
      </c>
      <c r="G59" s="27" t="s">
        <v>92</v>
      </c>
      <c r="H59" s="23">
        <v>3856.8</v>
      </c>
      <c r="I59" s="23">
        <v>3856.8</v>
      </c>
      <c r="J59" s="24">
        <v>3856.8</v>
      </c>
    </row>
    <row r="60" spans="1:10" ht="12.75">
      <c r="A60" s="20"/>
      <c r="B60" s="21" t="s">
        <v>93</v>
      </c>
      <c r="C60" s="21" t="s">
        <v>40</v>
      </c>
      <c r="D60" s="21" t="s">
        <v>48</v>
      </c>
      <c r="E60" s="21" t="s">
        <v>17</v>
      </c>
      <c r="F60" s="22" t="s">
        <v>17</v>
      </c>
      <c r="G60" s="22" t="s">
        <v>17</v>
      </c>
      <c r="H60" s="23">
        <f>H61+H70+H81</f>
        <v>490622.8</v>
      </c>
      <c r="I60" s="23">
        <f>I61+I70+I81</f>
        <v>490622.8</v>
      </c>
      <c r="J60" s="23">
        <f>J61+J70+J81</f>
        <v>488591.7</v>
      </c>
    </row>
    <row r="61" spans="1:10" ht="12.75">
      <c r="A61" s="20"/>
      <c r="B61" s="21" t="s">
        <v>94</v>
      </c>
      <c r="C61" s="21" t="s">
        <v>40</v>
      </c>
      <c r="D61" s="21" t="s">
        <v>48</v>
      </c>
      <c r="E61" s="21" t="s">
        <v>19</v>
      </c>
      <c r="F61" s="22" t="s">
        <v>17</v>
      </c>
      <c r="G61" s="22" t="s">
        <v>17</v>
      </c>
      <c r="H61" s="23">
        <f>H62+H66+H68</f>
        <v>241016.7</v>
      </c>
      <c r="I61" s="23">
        <f>I62+I66+I68</f>
        <v>241016.7</v>
      </c>
      <c r="J61" s="23">
        <f>J62+J66+J68</f>
        <v>239831</v>
      </c>
    </row>
    <row r="62" spans="1:10" ht="12.75">
      <c r="A62" s="20"/>
      <c r="B62" s="21" t="s">
        <v>95</v>
      </c>
      <c r="C62" s="21" t="s">
        <v>40</v>
      </c>
      <c r="D62" s="21" t="s">
        <v>48</v>
      </c>
      <c r="E62" s="21" t="s">
        <v>19</v>
      </c>
      <c r="F62" s="22" t="s">
        <v>96</v>
      </c>
      <c r="G62" s="22" t="s">
        <v>17</v>
      </c>
      <c r="H62" s="23">
        <f>H63+H64+H65</f>
        <v>91968</v>
      </c>
      <c r="I62" s="23">
        <f>I63+I64+I65</f>
        <v>91968</v>
      </c>
      <c r="J62" s="23">
        <f>J63+J64+J65</f>
        <v>91003.1</v>
      </c>
    </row>
    <row r="63" spans="1:10" ht="12.75">
      <c r="A63" s="20"/>
      <c r="B63" s="21" t="s">
        <v>97</v>
      </c>
      <c r="C63" s="21" t="s">
        <v>40</v>
      </c>
      <c r="D63" s="21" t="s">
        <v>48</v>
      </c>
      <c r="E63" s="21" t="s">
        <v>19</v>
      </c>
      <c r="F63" s="22" t="s">
        <v>96</v>
      </c>
      <c r="G63" s="22">
        <v>197</v>
      </c>
      <c r="H63" s="23">
        <v>350</v>
      </c>
      <c r="I63" s="24">
        <v>350</v>
      </c>
      <c r="J63" s="24">
        <v>348.8</v>
      </c>
    </row>
    <row r="64" spans="1:10" ht="12.75">
      <c r="A64" s="20"/>
      <c r="B64" s="21" t="s">
        <v>98</v>
      </c>
      <c r="C64" s="21" t="s">
        <v>40</v>
      </c>
      <c r="D64" s="21" t="s">
        <v>48</v>
      </c>
      <c r="E64" s="21" t="s">
        <v>19</v>
      </c>
      <c r="F64" s="22" t="s">
        <v>96</v>
      </c>
      <c r="G64" s="22">
        <v>410</v>
      </c>
      <c r="H64" s="23">
        <v>85970.8</v>
      </c>
      <c r="I64" s="23">
        <v>85970.8</v>
      </c>
      <c r="J64" s="24">
        <v>85814.1</v>
      </c>
    </row>
    <row r="65" spans="1:10" ht="40.5" customHeight="1">
      <c r="A65" s="20"/>
      <c r="B65" s="21" t="s">
        <v>99</v>
      </c>
      <c r="C65" s="21" t="s">
        <v>40</v>
      </c>
      <c r="D65" s="21" t="s">
        <v>48</v>
      </c>
      <c r="E65" s="21" t="s">
        <v>19</v>
      </c>
      <c r="F65" s="22" t="s">
        <v>96</v>
      </c>
      <c r="G65" s="22">
        <v>442</v>
      </c>
      <c r="H65" s="23">
        <v>5647.2</v>
      </c>
      <c r="I65" s="23">
        <v>5647.2</v>
      </c>
      <c r="J65" s="24">
        <v>4840.2</v>
      </c>
    </row>
    <row r="66" spans="1:10" ht="12.75">
      <c r="A66" s="20"/>
      <c r="B66" s="21" t="s">
        <v>49</v>
      </c>
      <c r="C66" s="21" t="s">
        <v>40</v>
      </c>
      <c r="D66" s="21" t="s">
        <v>48</v>
      </c>
      <c r="E66" s="21" t="s">
        <v>19</v>
      </c>
      <c r="F66" s="22">
        <v>5190000</v>
      </c>
      <c r="G66" s="22"/>
      <c r="H66" s="23">
        <f>H67</f>
        <v>9369.6</v>
      </c>
      <c r="I66" s="23">
        <f>I67</f>
        <v>9369.6</v>
      </c>
      <c r="J66" s="23">
        <f>J67</f>
        <v>9369.6</v>
      </c>
    </row>
    <row r="67" spans="1:10" ht="40.5" customHeight="1">
      <c r="A67" s="20"/>
      <c r="B67" s="21" t="s">
        <v>99</v>
      </c>
      <c r="C67" s="21" t="s">
        <v>40</v>
      </c>
      <c r="D67" s="21" t="s">
        <v>48</v>
      </c>
      <c r="E67" s="21" t="s">
        <v>19</v>
      </c>
      <c r="F67" s="22">
        <v>5190000</v>
      </c>
      <c r="G67" s="22">
        <v>442</v>
      </c>
      <c r="H67" s="23">
        <v>9369.6</v>
      </c>
      <c r="I67" s="23">
        <v>9369.6</v>
      </c>
      <c r="J67" s="24">
        <v>9369.6</v>
      </c>
    </row>
    <row r="68" spans="1:10" ht="23.25">
      <c r="A68" s="20"/>
      <c r="B68" s="21" t="s">
        <v>100</v>
      </c>
      <c r="C68" s="21" t="s">
        <v>40</v>
      </c>
      <c r="D68" s="21" t="s">
        <v>48</v>
      </c>
      <c r="E68" s="21" t="s">
        <v>19</v>
      </c>
      <c r="F68" s="22">
        <v>5400000</v>
      </c>
      <c r="G68" s="22"/>
      <c r="H68" s="23">
        <f>H69</f>
        <v>139679.1</v>
      </c>
      <c r="I68" s="23">
        <f>I69</f>
        <v>139679.1</v>
      </c>
      <c r="J68" s="23">
        <f>J69</f>
        <v>139458.3</v>
      </c>
    </row>
    <row r="69" spans="1:10" ht="23.25">
      <c r="A69" s="20"/>
      <c r="B69" s="21" t="s">
        <v>101</v>
      </c>
      <c r="C69" s="21" t="s">
        <v>40</v>
      </c>
      <c r="D69" s="21" t="s">
        <v>48</v>
      </c>
      <c r="E69" s="21" t="s">
        <v>19</v>
      </c>
      <c r="F69" s="22">
        <v>5400000</v>
      </c>
      <c r="G69" s="22">
        <v>615</v>
      </c>
      <c r="H69" s="23">
        <v>139679.1</v>
      </c>
      <c r="I69" s="23">
        <v>139679.1</v>
      </c>
      <c r="J69" s="24">
        <v>139458.3</v>
      </c>
    </row>
    <row r="70" spans="1:10" ht="12.75">
      <c r="A70" s="20"/>
      <c r="B70" s="21" t="s">
        <v>102</v>
      </c>
      <c r="C70" s="21" t="s">
        <v>40</v>
      </c>
      <c r="D70" s="21" t="s">
        <v>48</v>
      </c>
      <c r="E70" s="21" t="s">
        <v>42</v>
      </c>
      <c r="F70" s="22" t="s">
        <v>17</v>
      </c>
      <c r="G70" s="22" t="s">
        <v>17</v>
      </c>
      <c r="H70" s="23">
        <f>H71+H73+H75</f>
        <v>244875.9</v>
      </c>
      <c r="I70" s="23">
        <f>I71+I73+I75</f>
        <v>244875.9</v>
      </c>
      <c r="J70" s="23">
        <f>J71+J73+J75</f>
        <v>244112</v>
      </c>
    </row>
    <row r="71" spans="1:10" ht="12.75">
      <c r="A71" s="20"/>
      <c r="B71" s="21" t="s">
        <v>103</v>
      </c>
      <c r="C71" s="21" t="s">
        <v>40</v>
      </c>
      <c r="D71" s="21" t="s">
        <v>48</v>
      </c>
      <c r="E71" s="21" t="s">
        <v>42</v>
      </c>
      <c r="F71" s="22" t="s">
        <v>104</v>
      </c>
      <c r="G71" s="22" t="s">
        <v>17</v>
      </c>
      <c r="H71" s="23">
        <f>H72</f>
        <v>6355.6</v>
      </c>
      <c r="I71" s="23">
        <f>I72</f>
        <v>6355.6</v>
      </c>
      <c r="J71" s="23">
        <f>J72</f>
        <v>6355.6</v>
      </c>
    </row>
    <row r="72" spans="1:10" ht="12.75">
      <c r="A72" s="20"/>
      <c r="B72" s="21" t="s">
        <v>105</v>
      </c>
      <c r="C72" s="21" t="s">
        <v>40</v>
      </c>
      <c r="D72" s="21" t="s">
        <v>48</v>
      </c>
      <c r="E72" s="21" t="s">
        <v>42</v>
      </c>
      <c r="F72" s="22" t="s">
        <v>104</v>
      </c>
      <c r="G72" s="22" t="s">
        <v>106</v>
      </c>
      <c r="H72" s="23">
        <v>6355.6</v>
      </c>
      <c r="I72" s="23">
        <v>6355.6</v>
      </c>
      <c r="J72" s="24">
        <v>6355.6</v>
      </c>
    </row>
    <row r="73" spans="1:10" ht="23.25">
      <c r="A73" s="20"/>
      <c r="B73" s="21" t="s">
        <v>100</v>
      </c>
      <c r="C73" s="21" t="s">
        <v>40</v>
      </c>
      <c r="D73" s="21" t="s">
        <v>48</v>
      </c>
      <c r="E73" s="21" t="s">
        <v>42</v>
      </c>
      <c r="F73" s="22">
        <v>5400000</v>
      </c>
      <c r="G73" s="22"/>
      <c r="H73" s="23">
        <f>H74</f>
        <v>92556.6</v>
      </c>
      <c r="I73" s="23">
        <f>I74</f>
        <v>92556.6</v>
      </c>
      <c r="J73" s="23">
        <f>J74</f>
        <v>92530.40000000001</v>
      </c>
    </row>
    <row r="74" spans="1:10" ht="23.25">
      <c r="A74" s="20"/>
      <c r="B74" s="21" t="s">
        <v>101</v>
      </c>
      <c r="C74" s="21" t="s">
        <v>40</v>
      </c>
      <c r="D74" s="21" t="s">
        <v>48</v>
      </c>
      <c r="E74" s="21" t="s">
        <v>42</v>
      </c>
      <c r="F74" s="22">
        <v>5400000</v>
      </c>
      <c r="G74" s="22">
        <v>615</v>
      </c>
      <c r="H74" s="23">
        <v>92556.6</v>
      </c>
      <c r="I74" s="23">
        <v>92556.6</v>
      </c>
      <c r="J74" s="24">
        <v>92530.4</v>
      </c>
    </row>
    <row r="75" spans="1:10" ht="12.75">
      <c r="A75" s="20"/>
      <c r="B75" s="21" t="s">
        <v>107</v>
      </c>
      <c r="C75" s="21" t="s">
        <v>40</v>
      </c>
      <c r="D75" s="21" t="s">
        <v>48</v>
      </c>
      <c r="E75" s="21" t="s">
        <v>42</v>
      </c>
      <c r="F75" s="22">
        <v>6000000</v>
      </c>
      <c r="G75" s="22"/>
      <c r="H75" s="23">
        <f>H76+H77+H78+H79+H80</f>
        <v>145963.69999999998</v>
      </c>
      <c r="I75" s="23">
        <f>I76+I77+I78+I79+I80</f>
        <v>145963.69999999998</v>
      </c>
      <c r="J75" s="23">
        <f>J76+J77+J78+J79+J80</f>
        <v>145226</v>
      </c>
    </row>
    <row r="76" spans="1:10" ht="12.75">
      <c r="A76" s="20"/>
      <c r="B76" s="21" t="s">
        <v>108</v>
      </c>
      <c r="C76" s="21" t="s">
        <v>40</v>
      </c>
      <c r="D76" s="21" t="s">
        <v>48</v>
      </c>
      <c r="E76" s="21" t="s">
        <v>42</v>
      </c>
      <c r="F76" s="22">
        <v>6000000</v>
      </c>
      <c r="G76" s="22">
        <v>412</v>
      </c>
      <c r="H76" s="23">
        <v>1932.1</v>
      </c>
      <c r="I76" s="23">
        <v>1932.1</v>
      </c>
      <c r="J76" s="24">
        <v>1925.2</v>
      </c>
    </row>
    <row r="77" spans="1:10" ht="12.75">
      <c r="A77" s="20"/>
      <c r="B77" s="21" t="s">
        <v>109</v>
      </c>
      <c r="C77" s="21" t="s">
        <v>40</v>
      </c>
      <c r="D77" s="21" t="s">
        <v>48</v>
      </c>
      <c r="E77" s="21" t="s">
        <v>42</v>
      </c>
      <c r="F77" s="22">
        <v>6000000</v>
      </c>
      <c r="G77" s="22">
        <v>806</v>
      </c>
      <c r="H77" s="23">
        <v>7932.8</v>
      </c>
      <c r="I77" s="23">
        <v>7932.8</v>
      </c>
      <c r="J77" s="24">
        <v>7861.4</v>
      </c>
    </row>
    <row r="78" spans="1:10" ht="34.5">
      <c r="A78" s="20"/>
      <c r="B78" s="21" t="s">
        <v>110</v>
      </c>
      <c r="C78" s="21" t="s">
        <v>40</v>
      </c>
      <c r="D78" s="21" t="s">
        <v>48</v>
      </c>
      <c r="E78" s="21" t="s">
        <v>42</v>
      </c>
      <c r="F78" s="22">
        <v>6000000</v>
      </c>
      <c r="G78" s="22">
        <v>807</v>
      </c>
      <c r="H78" s="23">
        <v>109670</v>
      </c>
      <c r="I78" s="23">
        <v>109670</v>
      </c>
      <c r="J78" s="24">
        <v>109066.5</v>
      </c>
    </row>
    <row r="79" spans="1:10" ht="12.75">
      <c r="A79" s="20"/>
      <c r="B79" s="21" t="s">
        <v>111</v>
      </c>
      <c r="C79" s="21" t="s">
        <v>40</v>
      </c>
      <c r="D79" s="21" t="s">
        <v>48</v>
      </c>
      <c r="E79" s="21" t="s">
        <v>42</v>
      </c>
      <c r="F79" s="22">
        <v>6000000</v>
      </c>
      <c r="G79" s="22">
        <v>808</v>
      </c>
      <c r="H79" s="23">
        <v>19884</v>
      </c>
      <c r="I79" s="23">
        <v>19884</v>
      </c>
      <c r="J79" s="24">
        <v>19865.4</v>
      </c>
    </row>
    <row r="80" spans="1:10" ht="12.75">
      <c r="A80" s="20"/>
      <c r="B80" s="21" t="s">
        <v>112</v>
      </c>
      <c r="C80" s="21" t="s">
        <v>40</v>
      </c>
      <c r="D80" s="21" t="s">
        <v>48</v>
      </c>
      <c r="E80" s="21" t="s">
        <v>42</v>
      </c>
      <c r="F80" s="22">
        <v>6000000</v>
      </c>
      <c r="G80" s="22">
        <v>809</v>
      </c>
      <c r="H80" s="23">
        <v>6544.8</v>
      </c>
      <c r="I80" s="23">
        <v>6544.8</v>
      </c>
      <c r="J80" s="24">
        <v>6507.5</v>
      </c>
    </row>
    <row r="81" spans="1:10" ht="12.75">
      <c r="A81" s="20"/>
      <c r="B81" s="26" t="s">
        <v>113</v>
      </c>
      <c r="C81" s="26" t="s">
        <v>80</v>
      </c>
      <c r="D81" s="26" t="s">
        <v>68</v>
      </c>
      <c r="E81" s="26" t="s">
        <v>81</v>
      </c>
      <c r="F81" s="27"/>
      <c r="G81" s="27"/>
      <c r="H81" s="23">
        <f aca="true" t="shared" si="8" ref="H81:J82">H82</f>
        <v>4730.2</v>
      </c>
      <c r="I81" s="23">
        <f t="shared" si="8"/>
        <v>4730.2</v>
      </c>
      <c r="J81" s="23">
        <f t="shared" si="8"/>
        <v>4648.7</v>
      </c>
    </row>
    <row r="82" spans="1:10" ht="12.75">
      <c r="A82" s="20"/>
      <c r="B82" s="26" t="s">
        <v>114</v>
      </c>
      <c r="C82" s="26" t="s">
        <v>80</v>
      </c>
      <c r="D82" s="26" t="s">
        <v>68</v>
      </c>
      <c r="E82" s="26" t="s">
        <v>81</v>
      </c>
      <c r="F82" s="27" t="s">
        <v>115</v>
      </c>
      <c r="G82" s="27"/>
      <c r="H82" s="23">
        <f t="shared" si="8"/>
        <v>4730.2</v>
      </c>
      <c r="I82" s="23">
        <f t="shared" si="8"/>
        <v>4730.2</v>
      </c>
      <c r="J82" s="23">
        <f t="shared" si="8"/>
        <v>4648.7</v>
      </c>
    </row>
    <row r="83" spans="1:10" ht="12.75">
      <c r="A83" s="20"/>
      <c r="B83" s="26" t="s">
        <v>116</v>
      </c>
      <c r="C83" s="26" t="s">
        <v>80</v>
      </c>
      <c r="D83" s="26" t="s">
        <v>68</v>
      </c>
      <c r="E83" s="26" t="s">
        <v>81</v>
      </c>
      <c r="F83" s="27" t="s">
        <v>115</v>
      </c>
      <c r="G83" s="27" t="s">
        <v>117</v>
      </c>
      <c r="H83" s="23">
        <v>4730.2</v>
      </c>
      <c r="I83" s="23">
        <v>4730.2</v>
      </c>
      <c r="J83" s="24">
        <v>4648.7</v>
      </c>
    </row>
    <row r="84" spans="1:10" ht="12.75">
      <c r="A84" s="20"/>
      <c r="B84" s="21" t="s">
        <v>118</v>
      </c>
      <c r="C84" s="26" t="s">
        <v>80</v>
      </c>
      <c r="D84" s="26" t="s">
        <v>74</v>
      </c>
      <c r="E84" s="26"/>
      <c r="F84" s="27"/>
      <c r="G84" s="27"/>
      <c r="H84" s="23">
        <f>H85</f>
        <v>19600</v>
      </c>
      <c r="I84" s="23">
        <f aca="true" t="shared" si="9" ref="I84:J86">I85</f>
        <v>19600</v>
      </c>
      <c r="J84" s="23">
        <f t="shared" si="9"/>
        <v>19246.5</v>
      </c>
    </row>
    <row r="85" spans="1:10" ht="12.75">
      <c r="A85" s="20"/>
      <c r="B85" s="26" t="s">
        <v>119</v>
      </c>
      <c r="C85" s="26" t="s">
        <v>80</v>
      </c>
      <c r="D85" s="26" t="s">
        <v>74</v>
      </c>
      <c r="E85" s="26" t="s">
        <v>120</v>
      </c>
      <c r="F85" s="27"/>
      <c r="G85" s="27"/>
      <c r="H85" s="23">
        <f>H86</f>
        <v>19600</v>
      </c>
      <c r="I85" s="23">
        <f t="shared" si="9"/>
        <v>19600</v>
      </c>
      <c r="J85" s="23">
        <f t="shared" si="9"/>
        <v>19246.5</v>
      </c>
    </row>
    <row r="86" spans="1:10" ht="12.75">
      <c r="A86" s="20"/>
      <c r="B86" s="26" t="s">
        <v>121</v>
      </c>
      <c r="C86" s="26" t="s">
        <v>80</v>
      </c>
      <c r="D86" s="26" t="s">
        <v>74</v>
      </c>
      <c r="E86" s="26" t="s">
        <v>120</v>
      </c>
      <c r="F86" s="27" t="s">
        <v>122</v>
      </c>
      <c r="G86" s="27"/>
      <c r="H86" s="23">
        <f>H87</f>
        <v>19600</v>
      </c>
      <c r="I86" s="23">
        <f t="shared" si="9"/>
        <v>19600</v>
      </c>
      <c r="J86" s="23">
        <f t="shared" si="9"/>
        <v>19246.5</v>
      </c>
    </row>
    <row r="87" spans="1:10" ht="12.75">
      <c r="A87" s="20"/>
      <c r="B87" s="26" t="s">
        <v>123</v>
      </c>
      <c r="C87" s="26" t="s">
        <v>80</v>
      </c>
      <c r="D87" s="26" t="s">
        <v>74</v>
      </c>
      <c r="E87" s="26" t="s">
        <v>120</v>
      </c>
      <c r="F87" s="27" t="s">
        <v>122</v>
      </c>
      <c r="G87" s="27" t="s">
        <v>124</v>
      </c>
      <c r="H87" s="23">
        <v>19600</v>
      </c>
      <c r="I87" s="23">
        <v>19600</v>
      </c>
      <c r="J87" s="24">
        <v>19246.5</v>
      </c>
    </row>
    <row r="88" spans="1:10" ht="12.75">
      <c r="A88" s="20"/>
      <c r="B88" s="21" t="s">
        <v>125</v>
      </c>
      <c r="C88" s="21" t="s">
        <v>40</v>
      </c>
      <c r="D88" s="21" t="s">
        <v>126</v>
      </c>
      <c r="E88" s="21" t="s">
        <v>17</v>
      </c>
      <c r="F88" s="22" t="s">
        <v>17</v>
      </c>
      <c r="G88" s="22" t="s">
        <v>17</v>
      </c>
      <c r="H88" s="23">
        <f aca="true" t="shared" si="10" ref="H88:J90">H89</f>
        <v>500</v>
      </c>
      <c r="I88" s="23">
        <f t="shared" si="10"/>
        <v>500</v>
      </c>
      <c r="J88" s="23">
        <f t="shared" si="10"/>
        <v>498.8</v>
      </c>
    </row>
    <row r="89" spans="1:10" ht="12.75">
      <c r="A89" s="20"/>
      <c r="B89" s="21" t="s">
        <v>127</v>
      </c>
      <c r="C89" s="21" t="s">
        <v>40</v>
      </c>
      <c r="D89" s="21" t="s">
        <v>126</v>
      </c>
      <c r="E89" s="21" t="s">
        <v>19</v>
      </c>
      <c r="F89" s="22" t="s">
        <v>17</v>
      </c>
      <c r="G89" s="22" t="s">
        <v>17</v>
      </c>
      <c r="H89" s="23">
        <f t="shared" si="10"/>
        <v>500</v>
      </c>
      <c r="I89" s="23">
        <f t="shared" si="10"/>
        <v>500</v>
      </c>
      <c r="J89" s="23">
        <f t="shared" si="10"/>
        <v>498.8</v>
      </c>
    </row>
    <row r="90" spans="1:10" ht="23.25">
      <c r="A90" s="20"/>
      <c r="B90" s="21" t="s">
        <v>128</v>
      </c>
      <c r="C90" s="21" t="s">
        <v>40</v>
      </c>
      <c r="D90" s="21" t="s">
        <v>126</v>
      </c>
      <c r="E90" s="21" t="s">
        <v>19</v>
      </c>
      <c r="F90" s="22">
        <v>4500000</v>
      </c>
      <c r="G90" s="22" t="s">
        <v>17</v>
      </c>
      <c r="H90" s="23">
        <f t="shared" si="10"/>
        <v>500</v>
      </c>
      <c r="I90" s="23">
        <f t="shared" si="10"/>
        <v>500</v>
      </c>
      <c r="J90" s="23">
        <f t="shared" si="10"/>
        <v>498.8</v>
      </c>
    </row>
    <row r="91" spans="1:10" ht="23.25">
      <c r="A91" s="20"/>
      <c r="B91" s="21" t="s">
        <v>129</v>
      </c>
      <c r="C91" s="21" t="s">
        <v>40</v>
      </c>
      <c r="D91" s="21" t="s">
        <v>126</v>
      </c>
      <c r="E91" s="21" t="s">
        <v>19</v>
      </c>
      <c r="F91" s="22">
        <v>4500000</v>
      </c>
      <c r="G91" s="22">
        <v>453</v>
      </c>
      <c r="H91" s="23">
        <v>500</v>
      </c>
      <c r="I91" s="24">
        <v>500</v>
      </c>
      <c r="J91" s="24">
        <v>498.8</v>
      </c>
    </row>
    <row r="92" spans="1:10" ht="12.75">
      <c r="A92" s="20"/>
      <c r="B92" s="21" t="s">
        <v>130</v>
      </c>
      <c r="C92" s="21" t="s">
        <v>40</v>
      </c>
      <c r="D92" s="21" t="s">
        <v>131</v>
      </c>
      <c r="E92" s="21"/>
      <c r="F92" s="22"/>
      <c r="G92" s="22"/>
      <c r="H92" s="24">
        <f>H93</f>
        <v>1091.8</v>
      </c>
      <c r="I92" s="24">
        <f>I93</f>
        <v>2009.8</v>
      </c>
      <c r="J92" s="24">
        <f>J93</f>
        <v>2009.8</v>
      </c>
    </row>
    <row r="93" spans="1:10" ht="12.75">
      <c r="A93" s="20"/>
      <c r="B93" s="21" t="s">
        <v>132</v>
      </c>
      <c r="C93" s="21" t="s">
        <v>40</v>
      </c>
      <c r="D93" s="21" t="s">
        <v>131</v>
      </c>
      <c r="E93" s="21" t="s">
        <v>19</v>
      </c>
      <c r="F93" s="22"/>
      <c r="G93" s="22"/>
      <c r="H93" s="24">
        <f>H94+H96</f>
        <v>1091.8</v>
      </c>
      <c r="I93" s="24">
        <f>I94+I96</f>
        <v>2009.8</v>
      </c>
      <c r="J93" s="24">
        <f>J94+J96</f>
        <v>2009.8</v>
      </c>
    </row>
    <row r="94" spans="1:10" ht="12.75">
      <c r="A94" s="20"/>
      <c r="B94" s="21" t="s">
        <v>133</v>
      </c>
      <c r="C94" s="21" t="s">
        <v>40</v>
      </c>
      <c r="D94" s="21" t="s">
        <v>131</v>
      </c>
      <c r="E94" s="21" t="s">
        <v>19</v>
      </c>
      <c r="F94" s="22" t="s">
        <v>134</v>
      </c>
      <c r="G94" s="22" t="s">
        <v>17</v>
      </c>
      <c r="H94" s="24">
        <f>H95</f>
        <v>0</v>
      </c>
      <c r="I94" s="24">
        <f>I95</f>
        <v>918</v>
      </c>
      <c r="J94" s="24">
        <f>J95</f>
        <v>918</v>
      </c>
    </row>
    <row r="95" spans="1:10" ht="12.75">
      <c r="A95" s="20"/>
      <c r="B95" s="21" t="s">
        <v>56</v>
      </c>
      <c r="C95" s="21" t="s">
        <v>40</v>
      </c>
      <c r="D95" s="21" t="s">
        <v>131</v>
      </c>
      <c r="E95" s="21" t="s">
        <v>19</v>
      </c>
      <c r="F95" s="22" t="s">
        <v>134</v>
      </c>
      <c r="G95" s="22" t="s">
        <v>57</v>
      </c>
      <c r="H95" s="24"/>
      <c r="I95" s="24">
        <v>918</v>
      </c>
      <c r="J95" s="24">
        <v>918</v>
      </c>
    </row>
    <row r="96" spans="1:10" ht="23.25">
      <c r="A96" s="20"/>
      <c r="B96" s="21" t="s">
        <v>135</v>
      </c>
      <c r="C96" s="21" t="s">
        <v>40</v>
      </c>
      <c r="D96" s="21" t="s">
        <v>131</v>
      </c>
      <c r="E96" s="21" t="s">
        <v>19</v>
      </c>
      <c r="F96" s="22">
        <v>4850000</v>
      </c>
      <c r="G96" s="22"/>
      <c r="H96" s="23">
        <f>H97</f>
        <v>1091.8</v>
      </c>
      <c r="I96" s="23">
        <f>I97</f>
        <v>1091.8</v>
      </c>
      <c r="J96" s="23">
        <f>J97</f>
        <v>1091.8</v>
      </c>
    </row>
    <row r="97" spans="1:10" ht="23.25">
      <c r="A97" s="20"/>
      <c r="B97" s="21" t="s">
        <v>136</v>
      </c>
      <c r="C97" s="21" t="s">
        <v>40</v>
      </c>
      <c r="D97" s="21" t="s">
        <v>131</v>
      </c>
      <c r="E97" s="21" t="s">
        <v>19</v>
      </c>
      <c r="F97" s="22">
        <v>4850000</v>
      </c>
      <c r="G97" s="22">
        <v>455</v>
      </c>
      <c r="H97" s="23">
        <v>1091.8</v>
      </c>
      <c r="I97" s="23">
        <v>1091.8</v>
      </c>
      <c r="J97" s="24">
        <f>I97</f>
        <v>1091.8</v>
      </c>
    </row>
    <row r="98" spans="1:10" ht="12.75">
      <c r="A98" s="20"/>
      <c r="B98" s="21" t="s">
        <v>137</v>
      </c>
      <c r="C98" s="26" t="s">
        <v>80</v>
      </c>
      <c r="D98" s="26" t="s">
        <v>138</v>
      </c>
      <c r="E98" s="26"/>
      <c r="F98" s="27"/>
      <c r="G98" s="27"/>
      <c r="H98" s="23">
        <f>H99+H102</f>
        <v>1773.2</v>
      </c>
      <c r="I98" s="23">
        <f>I99+I102</f>
        <v>1773.2</v>
      </c>
      <c r="J98" s="23">
        <f>J99+J102</f>
        <v>1036.6</v>
      </c>
    </row>
    <row r="99" spans="1:10" ht="12.75">
      <c r="A99" s="20"/>
      <c r="B99" s="26" t="s">
        <v>139</v>
      </c>
      <c r="C99" s="26" t="s">
        <v>80</v>
      </c>
      <c r="D99" s="26" t="s">
        <v>138</v>
      </c>
      <c r="E99" s="26" t="s">
        <v>140</v>
      </c>
      <c r="F99" s="27"/>
      <c r="G99" s="27"/>
      <c r="H99" s="23">
        <f aca="true" t="shared" si="11" ref="H99:J100">H100</f>
        <v>1473.2</v>
      </c>
      <c r="I99" s="23">
        <f t="shared" si="11"/>
        <v>1473.2</v>
      </c>
      <c r="J99" s="23">
        <f t="shared" si="11"/>
        <v>736.6</v>
      </c>
    </row>
    <row r="100" spans="1:10" ht="12.75">
      <c r="A100" s="20"/>
      <c r="B100" s="26" t="s">
        <v>141</v>
      </c>
      <c r="C100" s="26" t="s">
        <v>80</v>
      </c>
      <c r="D100" s="26" t="s">
        <v>138</v>
      </c>
      <c r="E100" s="26" t="s">
        <v>140</v>
      </c>
      <c r="F100" s="27" t="s">
        <v>142</v>
      </c>
      <c r="G100" s="27"/>
      <c r="H100" s="23">
        <f t="shared" si="11"/>
        <v>1473.2</v>
      </c>
      <c r="I100" s="23">
        <f t="shared" si="11"/>
        <v>1473.2</v>
      </c>
      <c r="J100" s="23">
        <f t="shared" si="11"/>
        <v>736.6</v>
      </c>
    </row>
    <row r="101" spans="1:10" ht="16.5" customHeight="1">
      <c r="A101" s="20"/>
      <c r="B101" s="26" t="s">
        <v>143</v>
      </c>
      <c r="C101" s="26" t="s">
        <v>80</v>
      </c>
      <c r="D101" s="26" t="s">
        <v>138</v>
      </c>
      <c r="E101" s="26" t="s">
        <v>140</v>
      </c>
      <c r="F101" s="27" t="s">
        <v>142</v>
      </c>
      <c r="G101" s="27" t="s">
        <v>144</v>
      </c>
      <c r="H101" s="23">
        <v>1473.2</v>
      </c>
      <c r="I101" s="23">
        <v>1473.2</v>
      </c>
      <c r="J101" s="24">
        <v>736.6</v>
      </c>
    </row>
    <row r="102" spans="1:10" ht="12.75">
      <c r="A102" s="20"/>
      <c r="B102" s="26" t="s">
        <v>145</v>
      </c>
      <c r="C102" s="26" t="s">
        <v>80</v>
      </c>
      <c r="D102" s="26" t="s">
        <v>138</v>
      </c>
      <c r="E102" s="26" t="s">
        <v>146</v>
      </c>
      <c r="F102" s="27"/>
      <c r="G102" s="27"/>
      <c r="H102" s="23">
        <f aca="true" t="shared" si="12" ref="H102:J103">H103</f>
        <v>300</v>
      </c>
      <c r="I102" s="23">
        <f t="shared" si="12"/>
        <v>300</v>
      </c>
      <c r="J102" s="23">
        <f t="shared" si="12"/>
        <v>300</v>
      </c>
    </row>
    <row r="103" spans="1:10" ht="12.75">
      <c r="A103" s="20"/>
      <c r="B103" s="26" t="s">
        <v>147</v>
      </c>
      <c r="C103" s="26" t="s">
        <v>80</v>
      </c>
      <c r="D103" s="26" t="s">
        <v>138</v>
      </c>
      <c r="E103" s="26" t="s">
        <v>146</v>
      </c>
      <c r="F103" s="27" t="s">
        <v>148</v>
      </c>
      <c r="G103" s="27"/>
      <c r="H103" s="23">
        <f t="shared" si="12"/>
        <v>300</v>
      </c>
      <c r="I103" s="23">
        <f t="shared" si="12"/>
        <v>300</v>
      </c>
      <c r="J103" s="23">
        <f t="shared" si="12"/>
        <v>300</v>
      </c>
    </row>
    <row r="104" spans="1:10" ht="12.75">
      <c r="A104" s="20"/>
      <c r="B104" s="26" t="s">
        <v>149</v>
      </c>
      <c r="C104" s="26" t="s">
        <v>80</v>
      </c>
      <c r="D104" s="26" t="s">
        <v>138</v>
      </c>
      <c r="E104" s="26" t="s">
        <v>146</v>
      </c>
      <c r="F104" s="27" t="s">
        <v>148</v>
      </c>
      <c r="G104" s="27" t="s">
        <v>150</v>
      </c>
      <c r="H104" s="23">
        <v>300</v>
      </c>
      <c r="I104" s="23">
        <v>300</v>
      </c>
      <c r="J104" s="24">
        <v>300</v>
      </c>
    </row>
    <row r="105" spans="1:10" s="15" customFormat="1" ht="12.75">
      <c r="A105" s="16">
        <v>3</v>
      </c>
      <c r="B105" s="17" t="s">
        <v>151</v>
      </c>
      <c r="C105" s="17" t="s">
        <v>152</v>
      </c>
      <c r="D105" s="17" t="s">
        <v>17</v>
      </c>
      <c r="E105" s="17" t="s">
        <v>17</v>
      </c>
      <c r="F105" s="18" t="s">
        <v>17</v>
      </c>
      <c r="G105" s="18" t="s">
        <v>17</v>
      </c>
      <c r="H105" s="19">
        <f aca="true" t="shared" si="13" ref="H105:J108">H106</f>
        <v>2314.9</v>
      </c>
      <c r="I105" s="19">
        <f t="shared" si="13"/>
        <v>2314.9</v>
      </c>
      <c r="J105" s="19">
        <f t="shared" si="13"/>
        <v>2310.6</v>
      </c>
    </row>
    <row r="106" spans="1:10" ht="12.75">
      <c r="A106" s="20"/>
      <c r="B106" s="21" t="s">
        <v>18</v>
      </c>
      <c r="C106" s="21" t="s">
        <v>152</v>
      </c>
      <c r="D106" s="21" t="s">
        <v>19</v>
      </c>
      <c r="E106" s="21" t="s">
        <v>17</v>
      </c>
      <c r="F106" s="22" t="s">
        <v>17</v>
      </c>
      <c r="G106" s="22" t="s">
        <v>17</v>
      </c>
      <c r="H106" s="23">
        <f t="shared" si="13"/>
        <v>2314.9</v>
      </c>
      <c r="I106" s="23">
        <f t="shared" si="13"/>
        <v>2314.9</v>
      </c>
      <c r="J106" s="23">
        <f t="shared" si="13"/>
        <v>2310.6</v>
      </c>
    </row>
    <row r="107" spans="1:10" ht="12.75">
      <c r="A107" s="20"/>
      <c r="B107" s="21" t="s">
        <v>30</v>
      </c>
      <c r="C107" s="21" t="s">
        <v>152</v>
      </c>
      <c r="D107" s="21" t="s">
        <v>19</v>
      </c>
      <c r="E107" s="21" t="s">
        <v>31</v>
      </c>
      <c r="F107" s="22" t="s">
        <v>17</v>
      </c>
      <c r="G107" s="22" t="s">
        <v>17</v>
      </c>
      <c r="H107" s="23">
        <f t="shared" si="13"/>
        <v>2314.9</v>
      </c>
      <c r="I107" s="23">
        <f t="shared" si="13"/>
        <v>2314.9</v>
      </c>
      <c r="J107" s="23">
        <f t="shared" si="13"/>
        <v>2310.6</v>
      </c>
    </row>
    <row r="108" spans="1:10" ht="12.75">
      <c r="A108" s="20"/>
      <c r="B108" s="21" t="s">
        <v>22</v>
      </c>
      <c r="C108" s="21" t="s">
        <v>152</v>
      </c>
      <c r="D108" s="21" t="s">
        <v>19</v>
      </c>
      <c r="E108" s="21" t="s">
        <v>31</v>
      </c>
      <c r="F108" s="22" t="s">
        <v>23</v>
      </c>
      <c r="G108" s="22" t="s">
        <v>17</v>
      </c>
      <c r="H108" s="23">
        <f t="shared" si="13"/>
        <v>2314.9</v>
      </c>
      <c r="I108" s="23">
        <f t="shared" si="13"/>
        <v>2314.9</v>
      </c>
      <c r="J108" s="23">
        <f t="shared" si="13"/>
        <v>2310.6</v>
      </c>
    </row>
    <row r="109" spans="1:10" ht="12.75">
      <c r="A109" s="20"/>
      <c r="B109" s="21" t="s">
        <v>24</v>
      </c>
      <c r="C109" s="21" t="s">
        <v>152</v>
      </c>
      <c r="D109" s="21" t="s">
        <v>19</v>
      </c>
      <c r="E109" s="21" t="s">
        <v>31</v>
      </c>
      <c r="F109" s="22" t="s">
        <v>23</v>
      </c>
      <c r="G109" s="22" t="s">
        <v>25</v>
      </c>
      <c r="H109" s="23">
        <v>2314.9</v>
      </c>
      <c r="I109" s="24">
        <f>H109</f>
        <v>2314.9</v>
      </c>
      <c r="J109" s="24">
        <v>2310.6</v>
      </c>
    </row>
    <row r="110" spans="1:10" s="15" customFormat="1" ht="12.75">
      <c r="A110" s="28">
        <v>4</v>
      </c>
      <c r="B110" s="29" t="s">
        <v>153</v>
      </c>
      <c r="C110" s="29" t="s">
        <v>154</v>
      </c>
      <c r="D110" s="29" t="s">
        <v>17</v>
      </c>
      <c r="E110" s="29" t="s">
        <v>17</v>
      </c>
      <c r="F110" s="30" t="s">
        <v>17</v>
      </c>
      <c r="G110" s="30" t="s">
        <v>17</v>
      </c>
      <c r="H110" s="19">
        <f>H111</f>
        <v>178296.90000000002</v>
      </c>
      <c r="I110" s="19">
        <f>I111</f>
        <v>177884.1</v>
      </c>
      <c r="J110" s="19">
        <f>J111</f>
        <v>168265</v>
      </c>
    </row>
    <row r="111" spans="1:10" ht="12.75">
      <c r="A111" s="31"/>
      <c r="B111" s="32" t="s">
        <v>155</v>
      </c>
      <c r="C111" s="32" t="s">
        <v>154</v>
      </c>
      <c r="D111" s="32" t="s">
        <v>131</v>
      </c>
      <c r="E111" s="32" t="s">
        <v>17</v>
      </c>
      <c r="F111" s="33" t="s">
        <v>17</v>
      </c>
      <c r="G111" s="33" t="s">
        <v>17</v>
      </c>
      <c r="H111" s="23">
        <f>H112+H121</f>
        <v>178296.90000000002</v>
      </c>
      <c r="I111" s="23">
        <f>I112+I121</f>
        <v>177884.1</v>
      </c>
      <c r="J111" s="23">
        <f>J112+J121</f>
        <v>168265</v>
      </c>
    </row>
    <row r="112" spans="1:10" ht="12.75">
      <c r="A112" s="31"/>
      <c r="B112" s="32" t="s">
        <v>156</v>
      </c>
      <c r="C112" s="32" t="s">
        <v>154</v>
      </c>
      <c r="D112" s="32" t="s">
        <v>131</v>
      </c>
      <c r="E112" s="32" t="s">
        <v>19</v>
      </c>
      <c r="F112" s="33" t="s">
        <v>17</v>
      </c>
      <c r="G112" s="33" t="s">
        <v>17</v>
      </c>
      <c r="H112" s="23">
        <f>H113+H115+H117+H119</f>
        <v>172087.00000000003</v>
      </c>
      <c r="I112" s="23">
        <f>I113+I115+I117+I119</f>
        <v>171674.2</v>
      </c>
      <c r="J112" s="23">
        <f>J113+J115+J117+J119</f>
        <v>162056.1</v>
      </c>
    </row>
    <row r="113" spans="1:10" ht="12.75">
      <c r="A113" s="31"/>
      <c r="B113" s="32" t="s">
        <v>133</v>
      </c>
      <c r="C113" s="32" t="s">
        <v>154</v>
      </c>
      <c r="D113" s="32" t="s">
        <v>131</v>
      </c>
      <c r="E113" s="32" t="s">
        <v>19</v>
      </c>
      <c r="F113" s="33" t="s">
        <v>134</v>
      </c>
      <c r="G113" s="33" t="s">
        <v>17</v>
      </c>
      <c r="H113" s="23">
        <f>H114</f>
        <v>94907.90000000001</v>
      </c>
      <c r="I113" s="23">
        <f>I114</f>
        <v>94984.2</v>
      </c>
      <c r="J113" s="23">
        <f>J114</f>
        <v>91219.3</v>
      </c>
    </row>
    <row r="114" spans="1:10" ht="12.75">
      <c r="A114" s="31"/>
      <c r="B114" s="32" t="s">
        <v>56</v>
      </c>
      <c r="C114" s="32" t="s">
        <v>154</v>
      </c>
      <c r="D114" s="32" t="s">
        <v>131</v>
      </c>
      <c r="E114" s="32" t="s">
        <v>19</v>
      </c>
      <c r="F114" s="33" t="s">
        <v>134</v>
      </c>
      <c r="G114" s="33" t="s">
        <v>57</v>
      </c>
      <c r="H114" s="23">
        <v>94907.9</v>
      </c>
      <c r="I114" s="24">
        <v>94984.2</v>
      </c>
      <c r="J114" s="24">
        <v>91219.3</v>
      </c>
    </row>
    <row r="115" spans="1:10" ht="12.75">
      <c r="A115" s="31"/>
      <c r="B115" s="32" t="s">
        <v>157</v>
      </c>
      <c r="C115" s="32" t="s">
        <v>154</v>
      </c>
      <c r="D115" s="32" t="s">
        <v>131</v>
      </c>
      <c r="E115" s="32" t="s">
        <v>19</v>
      </c>
      <c r="F115" s="33" t="s">
        <v>158</v>
      </c>
      <c r="G115" s="33" t="s">
        <v>17</v>
      </c>
      <c r="H115" s="23">
        <f>H116</f>
        <v>52191.8</v>
      </c>
      <c r="I115" s="23">
        <f>I116</f>
        <v>52191.8</v>
      </c>
      <c r="J115" s="23">
        <f>J116</f>
        <v>52169.700000000004</v>
      </c>
    </row>
    <row r="116" spans="1:10" ht="12.75">
      <c r="A116" s="31"/>
      <c r="B116" s="32" t="s">
        <v>56</v>
      </c>
      <c r="C116" s="32" t="s">
        <v>154</v>
      </c>
      <c r="D116" s="32" t="s">
        <v>131</v>
      </c>
      <c r="E116" s="32" t="s">
        <v>19</v>
      </c>
      <c r="F116" s="33" t="s">
        <v>158</v>
      </c>
      <c r="G116" s="33" t="s">
        <v>57</v>
      </c>
      <c r="H116" s="23">
        <f>I116</f>
        <v>52191.8</v>
      </c>
      <c r="I116" s="24">
        <v>52191.8</v>
      </c>
      <c r="J116" s="24">
        <v>52169.7</v>
      </c>
    </row>
    <row r="117" spans="1:10" ht="12.75">
      <c r="A117" s="31"/>
      <c r="B117" s="32" t="s">
        <v>159</v>
      </c>
      <c r="C117" s="32" t="s">
        <v>154</v>
      </c>
      <c r="D117" s="32" t="s">
        <v>131</v>
      </c>
      <c r="E117" s="32" t="s">
        <v>19</v>
      </c>
      <c r="F117" s="33" t="s">
        <v>160</v>
      </c>
      <c r="G117" s="33" t="s">
        <v>17</v>
      </c>
      <c r="H117" s="23">
        <f>H118</f>
        <v>15443.6</v>
      </c>
      <c r="I117" s="23">
        <f>I118</f>
        <v>15455.6</v>
      </c>
      <c r="J117" s="23">
        <f>J118</f>
        <v>12064.5</v>
      </c>
    </row>
    <row r="118" spans="1:10" ht="12.75">
      <c r="A118" s="31"/>
      <c r="B118" s="32" t="s">
        <v>56</v>
      </c>
      <c r="C118" s="32" t="s">
        <v>154</v>
      </c>
      <c r="D118" s="32" t="s">
        <v>131</v>
      </c>
      <c r="E118" s="32" t="s">
        <v>19</v>
      </c>
      <c r="F118" s="33" t="s">
        <v>160</v>
      </c>
      <c r="G118" s="33" t="s">
        <v>57</v>
      </c>
      <c r="H118" s="23">
        <v>15443.6</v>
      </c>
      <c r="I118" s="24">
        <v>15455.6</v>
      </c>
      <c r="J118" s="24">
        <v>12064.5</v>
      </c>
    </row>
    <row r="119" spans="1:10" ht="12.75">
      <c r="A119" s="31"/>
      <c r="B119" s="32" t="s">
        <v>161</v>
      </c>
      <c r="C119" s="32" t="s">
        <v>154</v>
      </c>
      <c r="D119" s="32" t="s">
        <v>131</v>
      </c>
      <c r="E119" s="32" t="s">
        <v>19</v>
      </c>
      <c r="F119" s="33" t="s">
        <v>162</v>
      </c>
      <c r="G119" s="33" t="s">
        <v>17</v>
      </c>
      <c r="H119" s="23">
        <f>H120</f>
        <v>9543.7</v>
      </c>
      <c r="I119" s="23">
        <f>I120</f>
        <v>9042.6</v>
      </c>
      <c r="J119" s="23">
        <f>J120</f>
        <v>6602.6</v>
      </c>
    </row>
    <row r="120" spans="1:10" ht="34.5">
      <c r="A120" s="31"/>
      <c r="B120" s="32" t="s">
        <v>163</v>
      </c>
      <c r="C120" s="32" t="s">
        <v>154</v>
      </c>
      <c r="D120" s="32" t="s">
        <v>131</v>
      </c>
      <c r="E120" s="32" t="s">
        <v>19</v>
      </c>
      <c r="F120" s="33" t="s">
        <v>162</v>
      </c>
      <c r="G120" s="33" t="s">
        <v>164</v>
      </c>
      <c r="H120" s="23">
        <v>9543.7</v>
      </c>
      <c r="I120" s="24">
        <v>9042.6</v>
      </c>
      <c r="J120" s="24">
        <v>6602.6</v>
      </c>
    </row>
    <row r="121" spans="1:10" ht="12.75">
      <c r="A121" s="31"/>
      <c r="B121" s="32" t="s">
        <v>165</v>
      </c>
      <c r="C121" s="32" t="s">
        <v>154</v>
      </c>
      <c r="D121" s="32" t="s">
        <v>131</v>
      </c>
      <c r="E121" s="32" t="s">
        <v>46</v>
      </c>
      <c r="F121" s="33" t="s">
        <v>17</v>
      </c>
      <c r="G121" s="33" t="s">
        <v>17</v>
      </c>
      <c r="H121" s="23">
        <f>H122+H124</f>
        <v>6209.900000000001</v>
      </c>
      <c r="I121" s="23">
        <f>I122+I124</f>
        <v>6209.900000000001</v>
      </c>
      <c r="J121" s="23">
        <f>J122+J124</f>
        <v>6208.900000000001</v>
      </c>
    </row>
    <row r="122" spans="1:10" ht="12.75">
      <c r="A122" s="31"/>
      <c r="B122" s="32" t="s">
        <v>22</v>
      </c>
      <c r="C122" s="32" t="s">
        <v>154</v>
      </c>
      <c r="D122" s="32" t="s">
        <v>131</v>
      </c>
      <c r="E122" s="32" t="s">
        <v>46</v>
      </c>
      <c r="F122" s="33" t="s">
        <v>23</v>
      </c>
      <c r="G122" s="33" t="s">
        <v>17</v>
      </c>
      <c r="H122" s="23">
        <f>H123</f>
        <v>5130.1</v>
      </c>
      <c r="I122" s="23">
        <f>I123</f>
        <v>5130.1</v>
      </c>
      <c r="J122" s="23">
        <f>J123</f>
        <v>5129.400000000001</v>
      </c>
    </row>
    <row r="123" spans="1:10" ht="12.75">
      <c r="A123" s="31"/>
      <c r="B123" s="32" t="s">
        <v>24</v>
      </c>
      <c r="C123" s="32" t="s">
        <v>154</v>
      </c>
      <c r="D123" s="32" t="s">
        <v>131</v>
      </c>
      <c r="E123" s="32" t="s">
        <v>46</v>
      </c>
      <c r="F123" s="33" t="s">
        <v>23</v>
      </c>
      <c r="G123" s="33" t="s">
        <v>25</v>
      </c>
      <c r="H123" s="23">
        <v>5130.1</v>
      </c>
      <c r="I123" s="24">
        <v>5130.1</v>
      </c>
      <c r="J123" s="24">
        <v>5129.400000000001</v>
      </c>
    </row>
    <row r="124" spans="1:10" ht="45.75">
      <c r="A124" s="31"/>
      <c r="B124" s="32" t="s">
        <v>166</v>
      </c>
      <c r="C124" s="32" t="s">
        <v>154</v>
      </c>
      <c r="D124" s="32" t="s">
        <v>131</v>
      </c>
      <c r="E124" s="32" t="s">
        <v>46</v>
      </c>
      <c r="F124" s="33" t="s">
        <v>167</v>
      </c>
      <c r="G124" s="33" t="s">
        <v>17</v>
      </c>
      <c r="H124" s="23">
        <f>H125</f>
        <v>1079.8</v>
      </c>
      <c r="I124" s="23">
        <f>I125</f>
        <v>1079.8</v>
      </c>
      <c r="J124" s="23">
        <f>J125</f>
        <v>1079.5</v>
      </c>
    </row>
    <row r="125" spans="1:10" ht="12.75">
      <c r="A125" s="31"/>
      <c r="B125" s="32" t="s">
        <v>56</v>
      </c>
      <c r="C125" s="32" t="s">
        <v>154</v>
      </c>
      <c r="D125" s="32" t="s">
        <v>131</v>
      </c>
      <c r="E125" s="32" t="s">
        <v>46</v>
      </c>
      <c r="F125" s="33" t="s">
        <v>167</v>
      </c>
      <c r="G125" s="33" t="s">
        <v>57</v>
      </c>
      <c r="H125" s="23">
        <f>I125</f>
        <v>1079.8</v>
      </c>
      <c r="I125" s="24">
        <v>1079.8</v>
      </c>
      <c r="J125" s="24">
        <v>1079.5</v>
      </c>
    </row>
    <row r="126" spans="1:10" s="15" customFormat="1" ht="12.75">
      <c r="A126" s="16">
        <v>5</v>
      </c>
      <c r="B126" s="17" t="s">
        <v>168</v>
      </c>
      <c r="C126" s="17" t="s">
        <v>169</v>
      </c>
      <c r="D126" s="17" t="s">
        <v>17</v>
      </c>
      <c r="E126" s="17" t="s">
        <v>17</v>
      </c>
      <c r="F126" s="18" t="s">
        <v>17</v>
      </c>
      <c r="G126" s="18" t="s">
        <v>17</v>
      </c>
      <c r="H126" s="19">
        <f>H127+H131</f>
        <v>88007.9</v>
      </c>
      <c r="I126" s="19">
        <f>I127+I131</f>
        <v>109394.4</v>
      </c>
      <c r="J126" s="19">
        <f>J127+J131</f>
        <v>109282.4</v>
      </c>
    </row>
    <row r="127" spans="1:10" ht="12.75">
      <c r="A127" s="20"/>
      <c r="B127" s="21" t="s">
        <v>118</v>
      </c>
      <c r="C127" s="21" t="s">
        <v>169</v>
      </c>
      <c r="D127" s="21" t="s">
        <v>170</v>
      </c>
      <c r="E127" s="21" t="s">
        <v>17</v>
      </c>
      <c r="F127" s="22" t="s">
        <v>17</v>
      </c>
      <c r="G127" s="22" t="s">
        <v>17</v>
      </c>
      <c r="H127" s="23">
        <f aca="true" t="shared" si="14" ref="H127:J129">H128</f>
        <v>34306.5</v>
      </c>
      <c r="I127" s="23">
        <f t="shared" si="14"/>
        <v>47055.4</v>
      </c>
      <c r="J127" s="23">
        <f t="shared" si="14"/>
        <v>46954.1</v>
      </c>
    </row>
    <row r="128" spans="1:10" ht="12.75">
      <c r="A128" s="20"/>
      <c r="B128" s="21" t="s">
        <v>171</v>
      </c>
      <c r="C128" s="21" t="s">
        <v>169</v>
      </c>
      <c r="D128" s="21" t="s">
        <v>170</v>
      </c>
      <c r="E128" s="21" t="s">
        <v>42</v>
      </c>
      <c r="F128" s="22" t="s">
        <v>17</v>
      </c>
      <c r="G128" s="22" t="s">
        <v>17</v>
      </c>
      <c r="H128" s="23">
        <f t="shared" si="14"/>
        <v>34306.5</v>
      </c>
      <c r="I128" s="23">
        <f t="shared" si="14"/>
        <v>47055.4</v>
      </c>
      <c r="J128" s="23">
        <f t="shared" si="14"/>
        <v>46954.1</v>
      </c>
    </row>
    <row r="129" spans="1:10" ht="12.75">
      <c r="A129" s="20"/>
      <c r="B129" s="21" t="s">
        <v>172</v>
      </c>
      <c r="C129" s="21" t="s">
        <v>169</v>
      </c>
      <c r="D129" s="21" t="s">
        <v>170</v>
      </c>
      <c r="E129" s="21" t="s">
        <v>42</v>
      </c>
      <c r="F129" s="22" t="s">
        <v>173</v>
      </c>
      <c r="G129" s="22" t="s">
        <v>17</v>
      </c>
      <c r="H129" s="23">
        <f t="shared" si="14"/>
        <v>34306.5</v>
      </c>
      <c r="I129" s="23">
        <f t="shared" si="14"/>
        <v>47055.4</v>
      </c>
      <c r="J129" s="23">
        <f t="shared" si="14"/>
        <v>46954.1</v>
      </c>
    </row>
    <row r="130" spans="1:10" ht="12.75">
      <c r="A130" s="20"/>
      <c r="B130" s="21" t="s">
        <v>56</v>
      </c>
      <c r="C130" s="21" t="s">
        <v>169</v>
      </c>
      <c r="D130" s="21" t="s">
        <v>170</v>
      </c>
      <c r="E130" s="21" t="s">
        <v>42</v>
      </c>
      <c r="F130" s="22" t="s">
        <v>173</v>
      </c>
      <c r="G130" s="22" t="s">
        <v>57</v>
      </c>
      <c r="H130" s="23">
        <v>34306.5</v>
      </c>
      <c r="I130" s="24">
        <v>47055.4</v>
      </c>
      <c r="J130" s="24">
        <v>46954.1</v>
      </c>
    </row>
    <row r="131" spans="1:10" ht="12.75">
      <c r="A131" s="20"/>
      <c r="B131" s="21" t="s">
        <v>125</v>
      </c>
      <c r="C131" s="21" t="s">
        <v>169</v>
      </c>
      <c r="D131" s="21" t="s">
        <v>126</v>
      </c>
      <c r="E131" s="21" t="s">
        <v>17</v>
      </c>
      <c r="F131" s="22" t="s">
        <v>17</v>
      </c>
      <c r="G131" s="22" t="s">
        <v>17</v>
      </c>
      <c r="H131" s="23">
        <f>H132+H139</f>
        <v>53701.4</v>
      </c>
      <c r="I131" s="23">
        <f>I132+I139</f>
        <v>62339</v>
      </c>
      <c r="J131" s="23">
        <f>J132+J139</f>
        <v>62328.3</v>
      </c>
    </row>
    <row r="132" spans="1:10" ht="12.75">
      <c r="A132" s="20"/>
      <c r="B132" s="21" t="s">
        <v>127</v>
      </c>
      <c r="C132" s="21" t="s">
        <v>169</v>
      </c>
      <c r="D132" s="21" t="s">
        <v>126</v>
      </c>
      <c r="E132" s="21" t="s">
        <v>19</v>
      </c>
      <c r="F132" s="22" t="s">
        <v>17</v>
      </c>
      <c r="G132" s="22" t="s">
        <v>17</v>
      </c>
      <c r="H132" s="23">
        <f>H133+H135+H137</f>
        <v>47644.5</v>
      </c>
      <c r="I132" s="23">
        <f>I133+I135+I137</f>
        <v>56282.1</v>
      </c>
      <c r="J132" s="23">
        <f>J133+J135+J137</f>
        <v>56272</v>
      </c>
    </row>
    <row r="133" spans="1:10" ht="23.25">
      <c r="A133" s="20"/>
      <c r="B133" s="21" t="s">
        <v>54</v>
      </c>
      <c r="C133" s="21" t="s">
        <v>169</v>
      </c>
      <c r="D133" s="21" t="s">
        <v>126</v>
      </c>
      <c r="E133" s="21" t="s">
        <v>19</v>
      </c>
      <c r="F133" s="22" t="s">
        <v>55</v>
      </c>
      <c r="G133" s="22" t="s">
        <v>17</v>
      </c>
      <c r="H133" s="23">
        <f>H134</f>
        <v>28635.3</v>
      </c>
      <c r="I133" s="23">
        <f>I134</f>
        <v>29392.600000000002</v>
      </c>
      <c r="J133" s="23">
        <f>J134</f>
        <v>29391.100000000002</v>
      </c>
    </row>
    <row r="134" spans="1:10" ht="12.75">
      <c r="A134" s="20"/>
      <c r="B134" s="21" t="s">
        <v>56</v>
      </c>
      <c r="C134" s="21" t="s">
        <v>169</v>
      </c>
      <c r="D134" s="21" t="s">
        <v>126</v>
      </c>
      <c r="E134" s="21" t="s">
        <v>19</v>
      </c>
      <c r="F134" s="22" t="s">
        <v>55</v>
      </c>
      <c r="G134" s="22" t="s">
        <v>57</v>
      </c>
      <c r="H134" s="23">
        <v>28635.3</v>
      </c>
      <c r="I134" s="24">
        <v>29392.6</v>
      </c>
      <c r="J134" s="24">
        <v>29391.1</v>
      </c>
    </row>
    <row r="135" spans="1:10" ht="12.75">
      <c r="A135" s="20"/>
      <c r="B135" s="21" t="s">
        <v>174</v>
      </c>
      <c r="C135" s="21" t="s">
        <v>169</v>
      </c>
      <c r="D135" s="21" t="s">
        <v>126</v>
      </c>
      <c r="E135" s="21" t="s">
        <v>19</v>
      </c>
      <c r="F135" s="22" t="s">
        <v>175</v>
      </c>
      <c r="G135" s="22" t="s">
        <v>17</v>
      </c>
      <c r="H135" s="23">
        <f>H136</f>
        <v>17486.5</v>
      </c>
      <c r="I135" s="23">
        <f>I136</f>
        <v>25366.8</v>
      </c>
      <c r="J135" s="23">
        <f>J136</f>
        <v>25363.3</v>
      </c>
    </row>
    <row r="136" spans="1:10" ht="12.75">
      <c r="A136" s="20"/>
      <c r="B136" s="21" t="s">
        <v>56</v>
      </c>
      <c r="C136" s="21" t="s">
        <v>169</v>
      </c>
      <c r="D136" s="21" t="s">
        <v>126</v>
      </c>
      <c r="E136" s="21" t="s">
        <v>19</v>
      </c>
      <c r="F136" s="22" t="s">
        <v>175</v>
      </c>
      <c r="G136" s="22" t="s">
        <v>57</v>
      </c>
      <c r="H136" s="23">
        <v>17486.5</v>
      </c>
      <c r="I136" s="24">
        <v>25366.8</v>
      </c>
      <c r="J136" s="24">
        <v>25363.3</v>
      </c>
    </row>
    <row r="137" spans="1:10" ht="23.25">
      <c r="A137" s="20"/>
      <c r="B137" s="21" t="s">
        <v>176</v>
      </c>
      <c r="C137" s="21" t="s">
        <v>169</v>
      </c>
      <c r="D137" s="21" t="s">
        <v>126</v>
      </c>
      <c r="E137" s="21" t="s">
        <v>19</v>
      </c>
      <c r="F137" s="22" t="s">
        <v>177</v>
      </c>
      <c r="G137" s="22" t="s">
        <v>17</v>
      </c>
      <c r="H137" s="23">
        <f>H138</f>
        <v>1522.7</v>
      </c>
      <c r="I137" s="23">
        <f>I138</f>
        <v>1522.7</v>
      </c>
      <c r="J137" s="23">
        <f>J138</f>
        <v>1517.6000000000001</v>
      </c>
    </row>
    <row r="138" spans="1:10" ht="23.25">
      <c r="A138" s="20"/>
      <c r="B138" s="21" t="s">
        <v>178</v>
      </c>
      <c r="C138" s="21" t="s">
        <v>169</v>
      </c>
      <c r="D138" s="21" t="s">
        <v>126</v>
      </c>
      <c r="E138" s="21" t="s">
        <v>19</v>
      </c>
      <c r="F138" s="22" t="s">
        <v>177</v>
      </c>
      <c r="G138" s="22" t="s">
        <v>179</v>
      </c>
      <c r="H138" s="23">
        <v>1522.7</v>
      </c>
      <c r="I138" s="24">
        <v>1522.7</v>
      </c>
      <c r="J138" s="24">
        <v>1517.6</v>
      </c>
    </row>
    <row r="139" spans="1:10" ht="23.25">
      <c r="A139" s="20"/>
      <c r="B139" s="21" t="s">
        <v>180</v>
      </c>
      <c r="C139" s="21" t="s">
        <v>169</v>
      </c>
      <c r="D139" s="21" t="s">
        <v>126</v>
      </c>
      <c r="E139" s="21" t="s">
        <v>181</v>
      </c>
      <c r="F139" s="22" t="s">
        <v>17</v>
      </c>
      <c r="G139" s="22" t="s">
        <v>17</v>
      </c>
      <c r="H139" s="23">
        <f>H140+H142+H144</f>
        <v>6056.900000000001</v>
      </c>
      <c r="I139" s="23">
        <f>I140+I142+I144</f>
        <v>6056.900000000001</v>
      </c>
      <c r="J139" s="23">
        <f>J140+J142+J144</f>
        <v>6056.3</v>
      </c>
    </row>
    <row r="140" spans="1:10" ht="12.75">
      <c r="A140" s="20"/>
      <c r="B140" s="21" t="s">
        <v>22</v>
      </c>
      <c r="C140" s="21" t="s">
        <v>169</v>
      </c>
      <c r="D140" s="21" t="s">
        <v>126</v>
      </c>
      <c r="E140" s="21" t="s">
        <v>181</v>
      </c>
      <c r="F140" s="22" t="s">
        <v>23</v>
      </c>
      <c r="G140" s="22" t="s">
        <v>17</v>
      </c>
      <c r="H140" s="23">
        <f>H141</f>
        <v>3562.7000000000003</v>
      </c>
      <c r="I140" s="23">
        <f>I141</f>
        <v>3562.7000000000003</v>
      </c>
      <c r="J140" s="23">
        <f>J141</f>
        <v>3562.3</v>
      </c>
    </row>
    <row r="141" spans="1:10" ht="12.75">
      <c r="A141" s="20"/>
      <c r="B141" s="21" t="s">
        <v>24</v>
      </c>
      <c r="C141" s="21" t="s">
        <v>169</v>
      </c>
      <c r="D141" s="21" t="s">
        <v>126</v>
      </c>
      <c r="E141" s="21" t="s">
        <v>181</v>
      </c>
      <c r="F141" s="22" t="s">
        <v>23</v>
      </c>
      <c r="G141" s="22" t="s">
        <v>25</v>
      </c>
      <c r="H141" s="23">
        <v>3562.7</v>
      </c>
      <c r="I141" s="24">
        <v>3562.7</v>
      </c>
      <c r="J141" s="24">
        <v>3562.3</v>
      </c>
    </row>
    <row r="142" spans="1:10" ht="45.75">
      <c r="A142" s="20"/>
      <c r="B142" s="21" t="s">
        <v>166</v>
      </c>
      <c r="C142" s="21" t="s">
        <v>169</v>
      </c>
      <c r="D142" s="21" t="s">
        <v>126</v>
      </c>
      <c r="E142" s="21" t="s">
        <v>181</v>
      </c>
      <c r="F142" s="22" t="s">
        <v>167</v>
      </c>
      <c r="G142" s="22" t="s">
        <v>17</v>
      </c>
      <c r="H142" s="23">
        <f>H143</f>
        <v>1811.2</v>
      </c>
      <c r="I142" s="23">
        <f>I143</f>
        <v>1811.2</v>
      </c>
      <c r="J142" s="23">
        <f>J143</f>
        <v>1811</v>
      </c>
    </row>
    <row r="143" spans="1:10" ht="12.75">
      <c r="A143" s="20"/>
      <c r="B143" s="21" t="s">
        <v>56</v>
      </c>
      <c r="C143" s="21" t="s">
        <v>169</v>
      </c>
      <c r="D143" s="21" t="s">
        <v>126</v>
      </c>
      <c r="E143" s="21" t="s">
        <v>181</v>
      </c>
      <c r="F143" s="22" t="s">
        <v>167</v>
      </c>
      <c r="G143" s="22" t="s">
        <v>57</v>
      </c>
      <c r="H143" s="23">
        <v>1811.2</v>
      </c>
      <c r="I143" s="24">
        <v>1811.2</v>
      </c>
      <c r="J143" s="24">
        <v>1811</v>
      </c>
    </row>
    <row r="144" spans="1:10" ht="12.75">
      <c r="A144" s="20"/>
      <c r="B144" s="21" t="s">
        <v>182</v>
      </c>
      <c r="C144" s="21" t="s">
        <v>169</v>
      </c>
      <c r="D144" s="21" t="s">
        <v>126</v>
      </c>
      <c r="E144" s="21" t="s">
        <v>181</v>
      </c>
      <c r="F144" s="22">
        <v>7950000</v>
      </c>
      <c r="G144" s="22"/>
      <c r="H144" s="23">
        <f>H145</f>
        <v>683</v>
      </c>
      <c r="I144" s="23">
        <f>I145</f>
        <v>683</v>
      </c>
      <c r="J144" s="23">
        <f>J145</f>
        <v>683</v>
      </c>
    </row>
    <row r="145" spans="1:10" ht="23.25">
      <c r="A145" s="20"/>
      <c r="B145" s="21" t="s">
        <v>178</v>
      </c>
      <c r="C145" s="21" t="s">
        <v>169</v>
      </c>
      <c r="D145" s="21" t="s">
        <v>126</v>
      </c>
      <c r="E145" s="21" t="s">
        <v>181</v>
      </c>
      <c r="F145" s="22">
        <v>7950000</v>
      </c>
      <c r="G145" s="22">
        <v>453</v>
      </c>
      <c r="H145" s="23">
        <v>683</v>
      </c>
      <c r="I145" s="24">
        <v>683</v>
      </c>
      <c r="J145" s="24">
        <v>683</v>
      </c>
    </row>
    <row r="146" spans="1:10" s="15" customFormat="1" ht="12.75">
      <c r="A146" s="16"/>
      <c r="B146" s="34" t="s">
        <v>183</v>
      </c>
      <c r="C146" s="35" t="s">
        <v>184</v>
      </c>
      <c r="D146" s="35" t="s">
        <v>17</v>
      </c>
      <c r="E146" s="35" t="s">
        <v>17</v>
      </c>
      <c r="F146" s="36" t="s">
        <v>17</v>
      </c>
      <c r="G146" s="36" t="s">
        <v>17</v>
      </c>
      <c r="H146" s="19">
        <f>H147+H151+H178</f>
        <v>607900.1000000001</v>
      </c>
      <c r="I146" s="19">
        <f>I147+I151+I178</f>
        <v>604187.4000000001</v>
      </c>
      <c r="J146" s="19">
        <f>J147+J151+J178</f>
        <v>596302.6</v>
      </c>
    </row>
    <row r="147" spans="1:10" s="15" customFormat="1" ht="12.75">
      <c r="A147" s="16"/>
      <c r="B147" s="37" t="s">
        <v>18</v>
      </c>
      <c r="C147" s="38" t="s">
        <v>184</v>
      </c>
      <c r="D147" s="39" t="s">
        <v>185</v>
      </c>
      <c r="E147" s="39" t="s">
        <v>17</v>
      </c>
      <c r="F147" s="40" t="s">
        <v>17</v>
      </c>
      <c r="G147" s="40" t="s">
        <v>17</v>
      </c>
      <c r="H147" s="23">
        <f aca="true" t="shared" si="15" ref="H147:J149">H148</f>
        <v>253</v>
      </c>
      <c r="I147" s="23">
        <f t="shared" si="15"/>
        <v>253</v>
      </c>
      <c r="J147" s="23">
        <f t="shared" si="15"/>
        <v>253</v>
      </c>
    </row>
    <row r="148" spans="1:10" s="15" customFormat="1" ht="12.75">
      <c r="A148" s="16"/>
      <c r="B148" s="37" t="s">
        <v>30</v>
      </c>
      <c r="C148" s="38" t="s">
        <v>184</v>
      </c>
      <c r="D148" s="39" t="s">
        <v>185</v>
      </c>
      <c r="E148" s="39" t="s">
        <v>186</v>
      </c>
      <c r="F148" s="40" t="s">
        <v>17</v>
      </c>
      <c r="G148" s="40" t="s">
        <v>17</v>
      </c>
      <c r="H148" s="23">
        <f t="shared" si="15"/>
        <v>253</v>
      </c>
      <c r="I148" s="23">
        <f t="shared" si="15"/>
        <v>253</v>
      </c>
      <c r="J148" s="23">
        <f t="shared" si="15"/>
        <v>253</v>
      </c>
    </row>
    <row r="149" spans="1:10" s="15" customFormat="1" ht="12.75">
      <c r="A149" s="16"/>
      <c r="B149" s="37" t="s">
        <v>35</v>
      </c>
      <c r="C149" s="38" t="s">
        <v>184</v>
      </c>
      <c r="D149" s="39" t="s">
        <v>185</v>
      </c>
      <c r="E149" s="39" t="s">
        <v>186</v>
      </c>
      <c r="F149" s="40" t="s">
        <v>187</v>
      </c>
      <c r="G149" s="40" t="s">
        <v>17</v>
      </c>
      <c r="H149" s="23">
        <f t="shared" si="15"/>
        <v>253</v>
      </c>
      <c r="I149" s="23">
        <f t="shared" si="15"/>
        <v>253</v>
      </c>
      <c r="J149" s="23">
        <f t="shared" si="15"/>
        <v>253</v>
      </c>
    </row>
    <row r="150" spans="1:10" s="15" customFormat="1" ht="12.75">
      <c r="A150" s="16"/>
      <c r="B150" s="37" t="s">
        <v>188</v>
      </c>
      <c r="C150" s="38" t="s">
        <v>184</v>
      </c>
      <c r="D150" s="39" t="s">
        <v>185</v>
      </c>
      <c r="E150" s="39" t="s">
        <v>186</v>
      </c>
      <c r="F150" s="40" t="s">
        <v>187</v>
      </c>
      <c r="G150" s="40" t="s">
        <v>189</v>
      </c>
      <c r="H150" s="23">
        <v>253</v>
      </c>
      <c r="I150" s="23">
        <v>253</v>
      </c>
      <c r="J150" s="23">
        <v>253</v>
      </c>
    </row>
    <row r="151" spans="1:10" s="15" customFormat="1" ht="12.75">
      <c r="A151" s="16"/>
      <c r="B151" s="41" t="s">
        <v>118</v>
      </c>
      <c r="C151" s="38" t="s">
        <v>184</v>
      </c>
      <c r="D151" s="38" t="s">
        <v>170</v>
      </c>
      <c r="E151" s="38" t="s">
        <v>17</v>
      </c>
      <c r="F151" s="42" t="s">
        <v>17</v>
      </c>
      <c r="G151" s="42" t="s">
        <v>17</v>
      </c>
      <c r="H151" s="23">
        <f>H152+H157+H166+H169</f>
        <v>599034.7000000001</v>
      </c>
      <c r="I151" s="23">
        <f>I152+I157+I166+I169</f>
        <v>595322.0000000001</v>
      </c>
      <c r="J151" s="23">
        <f>J152+J157+J166+J169</f>
        <v>587446.2</v>
      </c>
    </row>
    <row r="152" spans="1:10" s="15" customFormat="1" ht="12.75">
      <c r="A152" s="16"/>
      <c r="B152" s="41" t="s">
        <v>190</v>
      </c>
      <c r="C152" s="38" t="s">
        <v>184</v>
      </c>
      <c r="D152" s="38" t="s">
        <v>170</v>
      </c>
      <c r="E152" s="38" t="s">
        <v>19</v>
      </c>
      <c r="F152" s="42" t="s">
        <v>17</v>
      </c>
      <c r="G152" s="42" t="s">
        <v>17</v>
      </c>
      <c r="H152" s="23">
        <f>H153+H156</f>
        <v>214544.4</v>
      </c>
      <c r="I152" s="23">
        <f>I153+I156</f>
        <v>210388.00000000003</v>
      </c>
      <c r="J152" s="23">
        <f>J153+J156</f>
        <v>210263.2</v>
      </c>
    </row>
    <row r="153" spans="1:10" s="15" customFormat="1" ht="12.75">
      <c r="A153" s="16"/>
      <c r="B153" s="41" t="s">
        <v>191</v>
      </c>
      <c r="C153" s="38" t="s">
        <v>184</v>
      </c>
      <c r="D153" s="38" t="s">
        <v>170</v>
      </c>
      <c r="E153" s="38" t="s">
        <v>19</v>
      </c>
      <c r="F153" s="42" t="s">
        <v>192</v>
      </c>
      <c r="G153" s="42" t="s">
        <v>17</v>
      </c>
      <c r="H153" s="23">
        <f>H154</f>
        <v>207666.4</v>
      </c>
      <c r="I153" s="23">
        <f>I154</f>
        <v>207509.80000000002</v>
      </c>
      <c r="J153" s="23">
        <f>J154</f>
        <v>207459.6</v>
      </c>
    </row>
    <row r="154" spans="1:10" s="15" customFormat="1" ht="12.75">
      <c r="A154" s="16"/>
      <c r="B154" s="41" t="s">
        <v>56</v>
      </c>
      <c r="C154" s="38" t="s">
        <v>184</v>
      </c>
      <c r="D154" s="38" t="s">
        <v>170</v>
      </c>
      <c r="E154" s="38" t="s">
        <v>19</v>
      </c>
      <c r="F154" s="42" t="s">
        <v>192</v>
      </c>
      <c r="G154" s="42" t="s">
        <v>57</v>
      </c>
      <c r="H154" s="23">
        <v>207666.4</v>
      </c>
      <c r="I154" s="23">
        <v>207509.8</v>
      </c>
      <c r="J154" s="23">
        <v>207459.6</v>
      </c>
    </row>
    <row r="155" spans="1:10" s="15" customFormat="1" ht="12.75">
      <c r="A155" s="16"/>
      <c r="B155" s="41" t="s">
        <v>161</v>
      </c>
      <c r="C155" s="38" t="s">
        <v>184</v>
      </c>
      <c r="D155" s="38" t="s">
        <v>170</v>
      </c>
      <c r="E155" s="38" t="s">
        <v>19</v>
      </c>
      <c r="F155" s="42" t="s">
        <v>162</v>
      </c>
      <c r="G155" s="42" t="s">
        <v>17</v>
      </c>
      <c r="H155" s="23">
        <f>H156</f>
        <v>6878</v>
      </c>
      <c r="I155" s="23">
        <f>I156</f>
        <v>2878.2000000000003</v>
      </c>
      <c r="J155" s="23">
        <f>J156</f>
        <v>2803.6</v>
      </c>
    </row>
    <row r="156" spans="1:10" s="15" customFormat="1" ht="45.75">
      <c r="A156" s="16"/>
      <c r="B156" s="41" t="s">
        <v>193</v>
      </c>
      <c r="C156" s="38" t="s">
        <v>184</v>
      </c>
      <c r="D156" s="38" t="s">
        <v>170</v>
      </c>
      <c r="E156" s="38" t="s">
        <v>19</v>
      </c>
      <c r="F156" s="42" t="s">
        <v>162</v>
      </c>
      <c r="G156" s="42" t="s">
        <v>194</v>
      </c>
      <c r="H156" s="23">
        <v>6878</v>
      </c>
      <c r="I156" s="23">
        <v>2878.2</v>
      </c>
      <c r="J156" s="23">
        <v>2803.6</v>
      </c>
    </row>
    <row r="157" spans="1:10" s="15" customFormat="1" ht="12.75">
      <c r="A157" s="16"/>
      <c r="B157" s="41" t="s">
        <v>171</v>
      </c>
      <c r="C157" s="38" t="s">
        <v>184</v>
      </c>
      <c r="D157" s="38" t="s">
        <v>170</v>
      </c>
      <c r="E157" s="38" t="s">
        <v>42</v>
      </c>
      <c r="F157" s="42" t="s">
        <v>17</v>
      </c>
      <c r="G157" s="42" t="s">
        <v>17</v>
      </c>
      <c r="H157" s="23">
        <f>H158+H160+H162+H164</f>
        <v>353542.4</v>
      </c>
      <c r="I157" s="23">
        <f>I158+I160+I162+I164</f>
        <v>353974.10000000003</v>
      </c>
      <c r="J157" s="23">
        <f>J158+J160+J162+J164</f>
        <v>346238.3</v>
      </c>
    </row>
    <row r="158" spans="1:10" s="15" customFormat="1" ht="23.25">
      <c r="A158" s="16"/>
      <c r="B158" s="41" t="s">
        <v>195</v>
      </c>
      <c r="C158" s="38" t="s">
        <v>184</v>
      </c>
      <c r="D158" s="38" t="s">
        <v>170</v>
      </c>
      <c r="E158" s="38" t="s">
        <v>42</v>
      </c>
      <c r="F158" s="42" t="s">
        <v>196</v>
      </c>
      <c r="G158" s="42" t="s">
        <v>17</v>
      </c>
      <c r="H158" s="23">
        <f>H159</f>
        <v>278541.5</v>
      </c>
      <c r="I158" s="23">
        <f>I159</f>
        <v>279204</v>
      </c>
      <c r="J158" s="23">
        <f>J159</f>
        <v>271581</v>
      </c>
    </row>
    <row r="159" spans="1:10" s="15" customFormat="1" ht="12.75">
      <c r="A159" s="16"/>
      <c r="B159" s="41" t="s">
        <v>56</v>
      </c>
      <c r="C159" s="38" t="s">
        <v>184</v>
      </c>
      <c r="D159" s="38" t="s">
        <v>170</v>
      </c>
      <c r="E159" s="38" t="s">
        <v>42</v>
      </c>
      <c r="F159" s="42" t="s">
        <v>196</v>
      </c>
      <c r="G159" s="42" t="s">
        <v>57</v>
      </c>
      <c r="H159" s="23">
        <v>278541.5</v>
      </c>
      <c r="I159" s="23">
        <v>279204</v>
      </c>
      <c r="J159" s="23">
        <v>271581</v>
      </c>
    </row>
    <row r="160" spans="1:10" s="15" customFormat="1" ht="12.75">
      <c r="A160" s="16"/>
      <c r="B160" s="41" t="s">
        <v>172</v>
      </c>
      <c r="C160" s="38" t="s">
        <v>184</v>
      </c>
      <c r="D160" s="38" t="s">
        <v>170</v>
      </c>
      <c r="E160" s="38" t="s">
        <v>42</v>
      </c>
      <c r="F160" s="42" t="s">
        <v>173</v>
      </c>
      <c r="G160" s="42" t="s">
        <v>17</v>
      </c>
      <c r="H160" s="23">
        <f>H161</f>
        <v>65051.9</v>
      </c>
      <c r="I160" s="23">
        <f>I161</f>
        <v>65066.200000000004</v>
      </c>
      <c r="J160" s="23">
        <f>J161</f>
        <v>65052.3</v>
      </c>
    </row>
    <row r="161" spans="1:10" s="15" customFormat="1" ht="12.75">
      <c r="A161" s="16"/>
      <c r="B161" s="41" t="s">
        <v>56</v>
      </c>
      <c r="C161" s="38" t="s">
        <v>184</v>
      </c>
      <c r="D161" s="38" t="s">
        <v>170</v>
      </c>
      <c r="E161" s="38" t="s">
        <v>42</v>
      </c>
      <c r="F161" s="42" t="s">
        <v>173</v>
      </c>
      <c r="G161" s="42" t="s">
        <v>57</v>
      </c>
      <c r="H161" s="23">
        <v>65051.9</v>
      </c>
      <c r="I161" s="23">
        <v>65066.2</v>
      </c>
      <c r="J161" s="23">
        <v>65052.3</v>
      </c>
    </row>
    <row r="162" spans="1:10" s="15" customFormat="1" ht="12.75">
      <c r="A162" s="16"/>
      <c r="B162" s="41" t="s">
        <v>197</v>
      </c>
      <c r="C162" s="38" t="s">
        <v>184</v>
      </c>
      <c r="D162" s="38" t="s">
        <v>170</v>
      </c>
      <c r="E162" s="38" t="s">
        <v>42</v>
      </c>
      <c r="F162" s="42" t="s">
        <v>198</v>
      </c>
      <c r="G162" s="42" t="s">
        <v>17</v>
      </c>
      <c r="H162" s="23">
        <f>H163</f>
        <v>7949</v>
      </c>
      <c r="I162" s="23">
        <f>I163</f>
        <v>7703.900000000001</v>
      </c>
      <c r="J162" s="23">
        <f>J163</f>
        <v>7605</v>
      </c>
    </row>
    <row r="163" spans="1:10" s="15" customFormat="1" ht="12.75">
      <c r="A163" s="16"/>
      <c r="B163" s="41" t="s">
        <v>199</v>
      </c>
      <c r="C163" s="38" t="s">
        <v>184</v>
      </c>
      <c r="D163" s="38" t="s">
        <v>170</v>
      </c>
      <c r="E163" s="38" t="s">
        <v>42</v>
      </c>
      <c r="F163" s="42" t="s">
        <v>198</v>
      </c>
      <c r="G163" s="42" t="s">
        <v>200</v>
      </c>
      <c r="H163" s="23">
        <v>7949</v>
      </c>
      <c r="I163" s="23">
        <v>7703.9</v>
      </c>
      <c r="J163" s="23">
        <v>7605</v>
      </c>
    </row>
    <row r="164" spans="1:10" s="15" customFormat="1" ht="12.75">
      <c r="A164" s="16"/>
      <c r="B164" s="37" t="s">
        <v>161</v>
      </c>
      <c r="C164" s="38" t="s">
        <v>184</v>
      </c>
      <c r="D164" s="38" t="s">
        <v>170</v>
      </c>
      <c r="E164" s="38" t="s">
        <v>42</v>
      </c>
      <c r="F164" s="42">
        <v>5200000</v>
      </c>
      <c r="G164" s="42"/>
      <c r="H164" s="23">
        <f>H165</f>
        <v>2000</v>
      </c>
      <c r="I164" s="23">
        <f>I165</f>
        <v>2000</v>
      </c>
      <c r="J164" s="23">
        <f>J165</f>
        <v>2000</v>
      </c>
    </row>
    <row r="165" spans="1:10" s="15" customFormat="1" ht="23.25">
      <c r="A165" s="16"/>
      <c r="B165" s="37" t="s">
        <v>201</v>
      </c>
      <c r="C165" s="38" t="s">
        <v>184</v>
      </c>
      <c r="D165" s="38" t="s">
        <v>170</v>
      </c>
      <c r="E165" s="38" t="s">
        <v>42</v>
      </c>
      <c r="F165" s="42">
        <v>5200000</v>
      </c>
      <c r="G165" s="42">
        <v>621</v>
      </c>
      <c r="H165" s="23">
        <v>2000</v>
      </c>
      <c r="I165" s="23">
        <v>2000</v>
      </c>
      <c r="J165" s="23">
        <v>2000</v>
      </c>
    </row>
    <row r="166" spans="1:10" s="15" customFormat="1" ht="12.75">
      <c r="A166" s="16"/>
      <c r="B166" s="41" t="s">
        <v>202</v>
      </c>
      <c r="C166" s="38" t="s">
        <v>184</v>
      </c>
      <c r="D166" s="38" t="s">
        <v>170</v>
      </c>
      <c r="E166" s="38" t="s">
        <v>170</v>
      </c>
      <c r="F166" s="42" t="s">
        <v>17</v>
      </c>
      <c r="G166" s="42" t="s">
        <v>17</v>
      </c>
      <c r="H166" s="23">
        <f aca="true" t="shared" si="16" ref="H166:J167">H167</f>
        <v>4008.1</v>
      </c>
      <c r="I166" s="23">
        <f t="shared" si="16"/>
        <v>4008.1</v>
      </c>
      <c r="J166" s="23">
        <f t="shared" si="16"/>
        <v>4008</v>
      </c>
    </row>
    <row r="167" spans="1:10" s="15" customFormat="1" ht="12.75">
      <c r="A167" s="16"/>
      <c r="B167" s="41" t="s">
        <v>203</v>
      </c>
      <c r="C167" s="38" t="s">
        <v>184</v>
      </c>
      <c r="D167" s="38" t="s">
        <v>170</v>
      </c>
      <c r="E167" s="38" t="s">
        <v>170</v>
      </c>
      <c r="F167" s="42" t="s">
        <v>204</v>
      </c>
      <c r="G167" s="42" t="s">
        <v>17</v>
      </c>
      <c r="H167" s="23">
        <f t="shared" si="16"/>
        <v>4008.1</v>
      </c>
      <c r="I167" s="23">
        <f t="shared" si="16"/>
        <v>4008.1</v>
      </c>
      <c r="J167" s="23">
        <f t="shared" si="16"/>
        <v>4008</v>
      </c>
    </row>
    <row r="168" spans="1:10" s="15" customFormat="1" ht="12.75">
      <c r="A168" s="16"/>
      <c r="B168" s="41" t="s">
        <v>205</v>
      </c>
      <c r="C168" s="38" t="s">
        <v>184</v>
      </c>
      <c r="D168" s="38" t="s">
        <v>170</v>
      </c>
      <c r="E168" s="38" t="s">
        <v>170</v>
      </c>
      <c r="F168" s="42" t="s">
        <v>204</v>
      </c>
      <c r="G168" s="42" t="s">
        <v>206</v>
      </c>
      <c r="H168" s="23">
        <v>4008.1</v>
      </c>
      <c r="I168" s="23">
        <v>4008.1</v>
      </c>
      <c r="J168" s="23">
        <v>4008</v>
      </c>
    </row>
    <row r="169" spans="1:10" s="15" customFormat="1" ht="12.75">
      <c r="A169" s="16"/>
      <c r="B169" s="41" t="s">
        <v>207</v>
      </c>
      <c r="C169" s="38" t="s">
        <v>184</v>
      </c>
      <c r="D169" s="38" t="s">
        <v>170</v>
      </c>
      <c r="E169" s="38" t="s">
        <v>131</v>
      </c>
      <c r="F169" s="42" t="s">
        <v>17</v>
      </c>
      <c r="G169" s="42" t="s">
        <v>17</v>
      </c>
      <c r="H169" s="23">
        <f>H170+H172+H174+H176</f>
        <v>26939.800000000003</v>
      </c>
      <c r="I169" s="23">
        <f>I170+I172+I174+I176</f>
        <v>26951.800000000003</v>
      </c>
      <c r="J169" s="23">
        <f>J170+J172+J174+J176</f>
        <v>26936.700000000004</v>
      </c>
    </row>
    <row r="170" spans="1:10" s="15" customFormat="1" ht="12.75">
      <c r="A170" s="16"/>
      <c r="B170" s="41" t="s">
        <v>22</v>
      </c>
      <c r="C170" s="38" t="s">
        <v>184</v>
      </c>
      <c r="D170" s="38" t="s">
        <v>170</v>
      </c>
      <c r="E170" s="38" t="s">
        <v>131</v>
      </c>
      <c r="F170" s="42" t="s">
        <v>23</v>
      </c>
      <c r="G170" s="42" t="s">
        <v>17</v>
      </c>
      <c r="H170" s="23">
        <f>H171</f>
        <v>6221.8</v>
      </c>
      <c r="I170" s="23">
        <f>I171</f>
        <v>6221.8</v>
      </c>
      <c r="J170" s="23">
        <f>J171</f>
        <v>6221.8</v>
      </c>
    </row>
    <row r="171" spans="1:10" s="15" customFormat="1" ht="12.75">
      <c r="A171" s="16"/>
      <c r="B171" s="41" t="s">
        <v>24</v>
      </c>
      <c r="C171" s="38" t="s">
        <v>184</v>
      </c>
      <c r="D171" s="38" t="s">
        <v>170</v>
      </c>
      <c r="E171" s="38" t="s">
        <v>131</v>
      </c>
      <c r="F171" s="42" t="s">
        <v>23</v>
      </c>
      <c r="G171" s="42" t="s">
        <v>25</v>
      </c>
      <c r="H171" s="23">
        <v>6221.8</v>
      </c>
      <c r="I171" s="23">
        <v>6221.8</v>
      </c>
      <c r="J171" s="23">
        <v>6221.8</v>
      </c>
    </row>
    <row r="172" spans="1:10" s="15" customFormat="1" ht="23.25">
      <c r="A172" s="16"/>
      <c r="B172" s="41" t="s">
        <v>208</v>
      </c>
      <c r="C172" s="38" t="s">
        <v>184</v>
      </c>
      <c r="D172" s="38" t="s">
        <v>170</v>
      </c>
      <c r="E172" s="38" t="s">
        <v>131</v>
      </c>
      <c r="F172" s="42" t="s">
        <v>209</v>
      </c>
      <c r="G172" s="42" t="s">
        <v>17</v>
      </c>
      <c r="H172" s="23">
        <f>H173</f>
        <v>8093.2</v>
      </c>
      <c r="I172" s="23">
        <f>I173</f>
        <v>8093.2</v>
      </c>
      <c r="J172" s="23">
        <f>J173</f>
        <v>8093.1</v>
      </c>
    </row>
    <row r="173" spans="1:10" s="15" customFormat="1" ht="12.75">
      <c r="A173" s="16"/>
      <c r="B173" s="41" t="s">
        <v>56</v>
      </c>
      <c r="C173" s="38" t="s">
        <v>184</v>
      </c>
      <c r="D173" s="38" t="s">
        <v>170</v>
      </c>
      <c r="E173" s="38" t="s">
        <v>131</v>
      </c>
      <c r="F173" s="42" t="s">
        <v>209</v>
      </c>
      <c r="G173" s="42" t="s">
        <v>57</v>
      </c>
      <c r="H173" s="23">
        <v>8093.2</v>
      </c>
      <c r="I173" s="23">
        <v>8093.2</v>
      </c>
      <c r="J173" s="23">
        <v>8093.1</v>
      </c>
    </row>
    <row r="174" spans="1:10" s="15" customFormat="1" ht="45.75">
      <c r="A174" s="16"/>
      <c r="B174" s="41" t="s">
        <v>210</v>
      </c>
      <c r="C174" s="38" t="s">
        <v>184</v>
      </c>
      <c r="D174" s="38" t="s">
        <v>170</v>
      </c>
      <c r="E174" s="38" t="s">
        <v>131</v>
      </c>
      <c r="F174" s="42" t="s">
        <v>167</v>
      </c>
      <c r="G174" s="42" t="s">
        <v>17</v>
      </c>
      <c r="H174" s="23">
        <f>H175</f>
        <v>12122.300000000001</v>
      </c>
      <c r="I174" s="23">
        <f>I175</f>
        <v>12134.300000000001</v>
      </c>
      <c r="J174" s="23">
        <f>J175</f>
        <v>12134.300000000001</v>
      </c>
    </row>
    <row r="175" spans="1:10" s="15" customFormat="1" ht="12.75">
      <c r="A175" s="16"/>
      <c r="B175" s="41" t="s">
        <v>56</v>
      </c>
      <c r="C175" s="38" t="s">
        <v>184</v>
      </c>
      <c r="D175" s="38" t="s">
        <v>170</v>
      </c>
      <c r="E175" s="38" t="s">
        <v>131</v>
      </c>
      <c r="F175" s="42" t="s">
        <v>167</v>
      </c>
      <c r="G175" s="42" t="s">
        <v>57</v>
      </c>
      <c r="H175" s="23">
        <v>12122.3</v>
      </c>
      <c r="I175" s="23">
        <v>12134.3</v>
      </c>
      <c r="J175" s="23">
        <v>12134.3</v>
      </c>
    </row>
    <row r="176" spans="1:10" s="15" customFormat="1" ht="12.75">
      <c r="A176" s="16"/>
      <c r="B176" s="41" t="s">
        <v>211</v>
      </c>
      <c r="C176" s="38" t="s">
        <v>184</v>
      </c>
      <c r="D176" s="38" t="s">
        <v>170</v>
      </c>
      <c r="E176" s="38" t="s">
        <v>131</v>
      </c>
      <c r="F176" s="42" t="s">
        <v>212</v>
      </c>
      <c r="G176" s="42" t="s">
        <v>17</v>
      </c>
      <c r="H176" s="23">
        <f>H177</f>
        <v>502.5</v>
      </c>
      <c r="I176" s="23">
        <f>I177</f>
        <v>502.5</v>
      </c>
      <c r="J176" s="23">
        <f>J177</f>
        <v>487.5</v>
      </c>
    </row>
    <row r="177" spans="1:10" ht="12.75">
      <c r="A177" s="20"/>
      <c r="B177" s="41" t="s">
        <v>213</v>
      </c>
      <c r="C177" s="38" t="s">
        <v>184</v>
      </c>
      <c r="D177" s="38" t="s">
        <v>170</v>
      </c>
      <c r="E177" s="38" t="s">
        <v>131</v>
      </c>
      <c r="F177" s="42" t="s">
        <v>212</v>
      </c>
      <c r="G177" s="42" t="s">
        <v>214</v>
      </c>
      <c r="H177" s="23">
        <v>502.5</v>
      </c>
      <c r="I177" s="23">
        <v>502.5</v>
      </c>
      <c r="J177" s="23">
        <v>487.5</v>
      </c>
    </row>
    <row r="178" spans="1:10" ht="12.75">
      <c r="A178" s="20"/>
      <c r="B178" s="41" t="s">
        <v>137</v>
      </c>
      <c r="C178" s="38" t="s">
        <v>184</v>
      </c>
      <c r="D178" s="38" t="s">
        <v>215</v>
      </c>
      <c r="E178" s="38" t="s">
        <v>17</v>
      </c>
      <c r="F178" s="42" t="s">
        <v>17</v>
      </c>
      <c r="G178" s="42" t="s">
        <v>17</v>
      </c>
      <c r="H178" s="23">
        <f>H179</f>
        <v>8612.400000000001</v>
      </c>
      <c r="I178" s="23">
        <f>I179</f>
        <v>8612.400000000001</v>
      </c>
      <c r="J178" s="23">
        <f>J179</f>
        <v>8603.400000000001</v>
      </c>
    </row>
    <row r="179" spans="1:10" ht="12.75">
      <c r="A179" s="20"/>
      <c r="B179" s="41" t="s">
        <v>216</v>
      </c>
      <c r="C179" s="38" t="s">
        <v>184</v>
      </c>
      <c r="D179" s="38" t="s">
        <v>215</v>
      </c>
      <c r="E179" s="38" t="s">
        <v>46</v>
      </c>
      <c r="F179" s="42" t="s">
        <v>17</v>
      </c>
      <c r="G179" s="42" t="s">
        <v>17</v>
      </c>
      <c r="H179" s="23">
        <f>H180+H182</f>
        <v>8612.400000000001</v>
      </c>
      <c r="I179" s="23">
        <f>I180+I182</f>
        <v>8612.400000000001</v>
      </c>
      <c r="J179" s="23">
        <f>J180+J182</f>
        <v>8603.400000000001</v>
      </c>
    </row>
    <row r="180" spans="1:10" ht="23.25">
      <c r="A180" s="20"/>
      <c r="B180" s="41" t="s">
        <v>217</v>
      </c>
      <c r="C180" s="38" t="s">
        <v>184</v>
      </c>
      <c r="D180" s="38" t="s">
        <v>215</v>
      </c>
      <c r="E180" s="38" t="s">
        <v>46</v>
      </c>
      <c r="F180" s="42" t="s">
        <v>218</v>
      </c>
      <c r="G180" s="42" t="s">
        <v>17</v>
      </c>
      <c r="H180" s="23">
        <f>H181</f>
        <v>3144.8</v>
      </c>
      <c r="I180" s="23">
        <f>I181</f>
        <v>3144.8</v>
      </c>
      <c r="J180" s="23">
        <f>J181</f>
        <v>3144.8</v>
      </c>
    </row>
    <row r="181" spans="1:10" ht="12.75">
      <c r="A181" s="20"/>
      <c r="B181" s="41" t="s">
        <v>219</v>
      </c>
      <c r="C181" s="38" t="s">
        <v>184</v>
      </c>
      <c r="D181" s="38" t="s">
        <v>215</v>
      </c>
      <c r="E181" s="38" t="s">
        <v>46</v>
      </c>
      <c r="F181" s="42" t="s">
        <v>218</v>
      </c>
      <c r="G181" s="42" t="s">
        <v>220</v>
      </c>
      <c r="H181" s="23">
        <v>3144.8</v>
      </c>
      <c r="I181" s="23">
        <v>3144.8</v>
      </c>
      <c r="J181" s="23">
        <v>3144.8</v>
      </c>
    </row>
    <row r="182" spans="1:10" ht="12.75">
      <c r="A182" s="20"/>
      <c r="B182" s="41" t="s">
        <v>197</v>
      </c>
      <c r="C182" s="38" t="s">
        <v>184</v>
      </c>
      <c r="D182" s="38" t="s">
        <v>215</v>
      </c>
      <c r="E182" s="38" t="s">
        <v>46</v>
      </c>
      <c r="F182" s="42" t="s">
        <v>198</v>
      </c>
      <c r="G182" s="42" t="s">
        <v>17</v>
      </c>
      <c r="H182" s="23">
        <f>H183+H184</f>
        <v>5467.6</v>
      </c>
      <c r="I182" s="23">
        <f>I183+I184</f>
        <v>5467.6</v>
      </c>
      <c r="J182" s="23">
        <f>J183+J184</f>
        <v>5458.6</v>
      </c>
    </row>
    <row r="183" spans="1:10" ht="12.75">
      <c r="A183" s="20"/>
      <c r="B183" s="41" t="s">
        <v>219</v>
      </c>
      <c r="C183" s="38" t="s">
        <v>184</v>
      </c>
      <c r="D183" s="38" t="s">
        <v>215</v>
      </c>
      <c r="E183" s="38" t="s">
        <v>46</v>
      </c>
      <c r="F183" s="42" t="s">
        <v>198</v>
      </c>
      <c r="G183" s="42" t="s">
        <v>220</v>
      </c>
      <c r="H183" s="23">
        <v>5051.6</v>
      </c>
      <c r="I183" s="23">
        <v>5051.6</v>
      </c>
      <c r="J183" s="23">
        <v>5042.6</v>
      </c>
    </row>
    <row r="184" spans="1:10" ht="23.25">
      <c r="A184" s="20"/>
      <c r="B184" s="43" t="s">
        <v>221</v>
      </c>
      <c r="C184" s="44" t="s">
        <v>184</v>
      </c>
      <c r="D184" s="44" t="s">
        <v>215</v>
      </c>
      <c r="E184" s="44" t="s">
        <v>46</v>
      </c>
      <c r="F184" s="45" t="s">
        <v>198</v>
      </c>
      <c r="G184" s="45" t="s">
        <v>222</v>
      </c>
      <c r="H184" s="23">
        <v>416</v>
      </c>
      <c r="I184" s="23">
        <v>416</v>
      </c>
      <c r="J184" s="23">
        <v>416</v>
      </c>
    </row>
    <row r="185" spans="1:10" s="15" customFormat="1" ht="12.75">
      <c r="A185" s="16">
        <v>7</v>
      </c>
      <c r="B185" s="17" t="s">
        <v>223</v>
      </c>
      <c r="C185" s="17" t="s">
        <v>224</v>
      </c>
      <c r="D185" s="17" t="s">
        <v>17</v>
      </c>
      <c r="E185" s="17" t="s">
        <v>17</v>
      </c>
      <c r="F185" s="18" t="s">
        <v>17</v>
      </c>
      <c r="G185" s="18" t="s">
        <v>17</v>
      </c>
      <c r="H185" s="19">
        <f>H186+H196</f>
        <v>52365.1</v>
      </c>
      <c r="I185" s="19">
        <f>I186+I196</f>
        <v>52114.2</v>
      </c>
      <c r="J185" s="19">
        <f>J186+J196</f>
        <v>51617</v>
      </c>
    </row>
    <row r="186" spans="1:10" ht="12.75">
      <c r="A186" s="20"/>
      <c r="B186" s="21" t="s">
        <v>18</v>
      </c>
      <c r="C186" s="21" t="s">
        <v>224</v>
      </c>
      <c r="D186" s="21" t="s">
        <v>19</v>
      </c>
      <c r="E186" s="21" t="s">
        <v>17</v>
      </c>
      <c r="F186" s="22" t="s">
        <v>17</v>
      </c>
      <c r="G186" s="22" t="s">
        <v>17</v>
      </c>
      <c r="H186" s="23">
        <f>H187+H190+H193</f>
        <v>10391</v>
      </c>
      <c r="I186" s="23">
        <f>I187+I190+I193</f>
        <v>10140.1</v>
      </c>
      <c r="J186" s="23">
        <f>J187+J190+J193</f>
        <v>9642.9</v>
      </c>
    </row>
    <row r="187" spans="1:10" ht="23.25">
      <c r="A187" s="20"/>
      <c r="B187" s="21" t="s">
        <v>225</v>
      </c>
      <c r="C187" s="21" t="s">
        <v>224</v>
      </c>
      <c r="D187" s="21" t="s">
        <v>19</v>
      </c>
      <c r="E187" s="21" t="s">
        <v>181</v>
      </c>
      <c r="F187" s="22" t="s">
        <v>17</v>
      </c>
      <c r="G187" s="22" t="s">
        <v>17</v>
      </c>
      <c r="H187" s="23">
        <f aca="true" t="shared" si="17" ref="H187:J188">H188</f>
        <v>9780.6</v>
      </c>
      <c r="I187" s="23">
        <f t="shared" si="17"/>
        <v>9780.6</v>
      </c>
      <c r="J187" s="23">
        <f t="shared" si="17"/>
        <v>9642.9</v>
      </c>
    </row>
    <row r="188" spans="1:10" ht="12.75">
      <c r="A188" s="20"/>
      <c r="B188" s="21" t="s">
        <v>22</v>
      </c>
      <c r="C188" s="21" t="s">
        <v>224</v>
      </c>
      <c r="D188" s="21" t="s">
        <v>19</v>
      </c>
      <c r="E188" s="21" t="s">
        <v>181</v>
      </c>
      <c r="F188" s="22" t="s">
        <v>23</v>
      </c>
      <c r="G188" s="22" t="s">
        <v>17</v>
      </c>
      <c r="H188" s="23">
        <f t="shared" si="17"/>
        <v>9780.6</v>
      </c>
      <c r="I188" s="23">
        <f t="shared" si="17"/>
        <v>9780.6</v>
      </c>
      <c r="J188" s="23">
        <f t="shared" si="17"/>
        <v>9642.9</v>
      </c>
    </row>
    <row r="189" spans="1:10" ht="12.75">
      <c r="A189" s="20"/>
      <c r="B189" s="21" t="s">
        <v>24</v>
      </c>
      <c r="C189" s="21" t="s">
        <v>224</v>
      </c>
      <c r="D189" s="21" t="s">
        <v>19</v>
      </c>
      <c r="E189" s="21" t="s">
        <v>181</v>
      </c>
      <c r="F189" s="22" t="s">
        <v>23</v>
      </c>
      <c r="G189" s="22" t="s">
        <v>25</v>
      </c>
      <c r="H189" s="23">
        <v>9780.6</v>
      </c>
      <c r="I189" s="24">
        <f>H189</f>
        <v>9780.6</v>
      </c>
      <c r="J189" s="24">
        <v>9642.9</v>
      </c>
    </row>
    <row r="190" spans="1:10" ht="12.75">
      <c r="A190" s="20"/>
      <c r="B190" s="21" t="s">
        <v>226</v>
      </c>
      <c r="C190" s="21" t="s">
        <v>224</v>
      </c>
      <c r="D190" s="21" t="s">
        <v>19</v>
      </c>
      <c r="E190" s="21" t="s">
        <v>227</v>
      </c>
      <c r="F190" s="22" t="s">
        <v>17</v>
      </c>
      <c r="G190" s="22" t="s">
        <v>17</v>
      </c>
      <c r="H190" s="23">
        <f aca="true" t="shared" si="18" ref="H190:J191">H191</f>
        <v>626.9</v>
      </c>
      <c r="I190" s="23">
        <f t="shared" si="18"/>
        <v>376</v>
      </c>
      <c r="J190" s="23">
        <f t="shared" si="18"/>
        <v>0</v>
      </c>
    </row>
    <row r="191" spans="1:10" ht="12.75">
      <c r="A191" s="20"/>
      <c r="B191" s="21" t="s">
        <v>226</v>
      </c>
      <c r="C191" s="21" t="s">
        <v>224</v>
      </c>
      <c r="D191" s="21" t="s">
        <v>19</v>
      </c>
      <c r="E191" s="21" t="s">
        <v>227</v>
      </c>
      <c r="F191" s="22" t="s">
        <v>228</v>
      </c>
      <c r="G191" s="22" t="s">
        <v>17</v>
      </c>
      <c r="H191" s="23">
        <f t="shared" si="18"/>
        <v>626.9</v>
      </c>
      <c r="I191" s="23">
        <f t="shared" si="18"/>
        <v>376</v>
      </c>
      <c r="J191" s="23">
        <f t="shared" si="18"/>
        <v>0</v>
      </c>
    </row>
    <row r="192" spans="1:10" ht="12.75">
      <c r="A192" s="20"/>
      <c r="B192" s="21" t="s">
        <v>229</v>
      </c>
      <c r="C192" s="21" t="s">
        <v>224</v>
      </c>
      <c r="D192" s="21" t="s">
        <v>19</v>
      </c>
      <c r="E192" s="21" t="s">
        <v>227</v>
      </c>
      <c r="F192" s="22" t="s">
        <v>228</v>
      </c>
      <c r="G192" s="22" t="s">
        <v>230</v>
      </c>
      <c r="H192" s="23">
        <v>626.9</v>
      </c>
      <c r="I192" s="24">
        <f>376</f>
        <v>376</v>
      </c>
      <c r="J192" s="24">
        <v>0</v>
      </c>
    </row>
    <row r="193" spans="1:10" ht="12.75">
      <c r="A193" s="20"/>
      <c r="B193" s="21" t="s">
        <v>30</v>
      </c>
      <c r="C193" s="21" t="s">
        <v>224</v>
      </c>
      <c r="D193" s="21" t="s">
        <v>19</v>
      </c>
      <c r="E193" s="21" t="s">
        <v>31</v>
      </c>
      <c r="F193" s="22" t="s">
        <v>17</v>
      </c>
      <c r="G193" s="22" t="s">
        <v>17</v>
      </c>
      <c r="H193" s="23">
        <f aca="true" t="shared" si="19" ref="H193:J194">H194</f>
        <v>-16.5</v>
      </c>
      <c r="I193" s="23">
        <f t="shared" si="19"/>
        <v>-16.5</v>
      </c>
      <c r="J193" s="23">
        <f t="shared" si="19"/>
        <v>0</v>
      </c>
    </row>
    <row r="194" spans="1:10" ht="12.75">
      <c r="A194" s="20"/>
      <c r="B194" s="21" t="s">
        <v>231</v>
      </c>
      <c r="C194" s="21" t="s">
        <v>224</v>
      </c>
      <c r="D194" s="21" t="s">
        <v>19</v>
      </c>
      <c r="E194" s="21" t="s">
        <v>31</v>
      </c>
      <c r="F194" s="22" t="s">
        <v>232</v>
      </c>
      <c r="G194" s="22" t="s">
        <v>17</v>
      </c>
      <c r="H194" s="23">
        <f t="shared" si="19"/>
        <v>-16.5</v>
      </c>
      <c r="I194" s="23">
        <f t="shared" si="19"/>
        <v>-16.5</v>
      </c>
      <c r="J194" s="23">
        <f t="shared" si="19"/>
        <v>0</v>
      </c>
    </row>
    <row r="195" spans="1:10" ht="12.75">
      <c r="A195" s="20"/>
      <c r="B195" s="21" t="s">
        <v>233</v>
      </c>
      <c r="C195" s="21" t="s">
        <v>224</v>
      </c>
      <c r="D195" s="21" t="s">
        <v>19</v>
      </c>
      <c r="E195" s="21" t="s">
        <v>31</v>
      </c>
      <c r="F195" s="22" t="s">
        <v>232</v>
      </c>
      <c r="G195" s="22">
        <v>811</v>
      </c>
      <c r="H195" s="23">
        <v>-16.5</v>
      </c>
      <c r="I195" s="24">
        <v>-16.5</v>
      </c>
      <c r="J195" s="24">
        <v>0</v>
      </c>
    </row>
    <row r="196" spans="1:10" ht="12.75">
      <c r="A196" s="20"/>
      <c r="B196" s="21" t="s">
        <v>234</v>
      </c>
      <c r="C196" s="21" t="s">
        <v>224</v>
      </c>
      <c r="D196" s="21" t="s">
        <v>235</v>
      </c>
      <c r="E196" s="21" t="s">
        <v>17</v>
      </c>
      <c r="F196" s="22" t="s">
        <v>17</v>
      </c>
      <c r="G196" s="22" t="s">
        <v>17</v>
      </c>
      <c r="H196" s="23">
        <f aca="true" t="shared" si="20" ref="H196:J198">H197</f>
        <v>41974.1</v>
      </c>
      <c r="I196" s="23">
        <f>I197</f>
        <v>41974.1</v>
      </c>
      <c r="J196" s="23">
        <f t="shared" si="20"/>
        <v>41974.1</v>
      </c>
    </row>
    <row r="197" spans="1:10" ht="12.75">
      <c r="A197" s="20"/>
      <c r="B197" s="21" t="s">
        <v>236</v>
      </c>
      <c r="C197" s="21" t="s">
        <v>224</v>
      </c>
      <c r="D197" s="21" t="s">
        <v>235</v>
      </c>
      <c r="E197" s="21" t="s">
        <v>19</v>
      </c>
      <c r="F197" s="22" t="s">
        <v>17</v>
      </c>
      <c r="G197" s="22" t="s">
        <v>17</v>
      </c>
      <c r="H197" s="23">
        <f t="shared" si="20"/>
        <v>41974.1</v>
      </c>
      <c r="I197" s="23">
        <f t="shared" si="20"/>
        <v>41974.1</v>
      </c>
      <c r="J197" s="23">
        <f t="shared" si="20"/>
        <v>41974.1</v>
      </c>
    </row>
    <row r="198" spans="1:10" ht="12.75">
      <c r="A198" s="20"/>
      <c r="B198" s="21" t="s">
        <v>161</v>
      </c>
      <c r="C198" s="21" t="s">
        <v>224</v>
      </c>
      <c r="D198" s="21" t="s">
        <v>235</v>
      </c>
      <c r="E198" s="21" t="s">
        <v>19</v>
      </c>
      <c r="F198" s="22" t="s">
        <v>162</v>
      </c>
      <c r="G198" s="22" t="s">
        <v>17</v>
      </c>
      <c r="H198" s="23">
        <f t="shared" si="20"/>
        <v>41974.1</v>
      </c>
      <c r="I198" s="23">
        <f t="shared" si="20"/>
        <v>41974.1</v>
      </c>
      <c r="J198" s="23">
        <f t="shared" si="20"/>
        <v>41974.1</v>
      </c>
    </row>
    <row r="199" spans="1:10" ht="34.5">
      <c r="A199" s="20"/>
      <c r="B199" s="21" t="s">
        <v>237</v>
      </c>
      <c r="C199" s="21" t="s">
        <v>238</v>
      </c>
      <c r="D199" s="21" t="s">
        <v>235</v>
      </c>
      <c r="E199" s="21" t="s">
        <v>19</v>
      </c>
      <c r="F199" s="22" t="s">
        <v>162</v>
      </c>
      <c r="G199" s="22" t="s">
        <v>239</v>
      </c>
      <c r="H199" s="23">
        <v>41974.1</v>
      </c>
      <c r="I199" s="24">
        <v>41974.1</v>
      </c>
      <c r="J199" s="24">
        <v>41974.1</v>
      </c>
    </row>
    <row r="200" spans="1:10" s="15" customFormat="1" ht="23.25">
      <c r="A200" s="16">
        <v>8</v>
      </c>
      <c r="B200" s="17" t="s">
        <v>240</v>
      </c>
      <c r="C200" s="17" t="s">
        <v>241</v>
      </c>
      <c r="D200" s="17" t="s">
        <v>17</v>
      </c>
      <c r="E200" s="17" t="s">
        <v>17</v>
      </c>
      <c r="F200" s="18" t="s">
        <v>17</v>
      </c>
      <c r="G200" s="18" t="s">
        <v>17</v>
      </c>
      <c r="H200" s="19">
        <f>H201+H205+H209</f>
        <v>270634.60000000003</v>
      </c>
      <c r="I200" s="19">
        <f>I201+I205+I209</f>
        <v>270641.7</v>
      </c>
      <c r="J200" s="19">
        <f>J201+J205+J209</f>
        <v>260247.90000000005</v>
      </c>
    </row>
    <row r="201" spans="1:10" ht="12.75">
      <c r="A201" s="31"/>
      <c r="B201" s="32" t="s">
        <v>18</v>
      </c>
      <c r="C201" s="32" t="s">
        <v>241</v>
      </c>
      <c r="D201" s="32" t="s">
        <v>19</v>
      </c>
      <c r="E201" s="32" t="s">
        <v>17</v>
      </c>
      <c r="F201" s="33" t="s">
        <v>17</v>
      </c>
      <c r="G201" s="22" t="s">
        <v>17</v>
      </c>
      <c r="H201" s="23">
        <f>H202</f>
        <v>526.4</v>
      </c>
      <c r="I201" s="23">
        <f aca="true" t="shared" si="21" ref="H201:J203">I202</f>
        <v>526.4</v>
      </c>
      <c r="J201" s="23">
        <f t="shared" si="21"/>
        <v>526.3</v>
      </c>
    </row>
    <row r="202" spans="1:10" ht="12.75">
      <c r="A202" s="31"/>
      <c r="B202" s="32" t="s">
        <v>30</v>
      </c>
      <c r="C202" s="32" t="s">
        <v>241</v>
      </c>
      <c r="D202" s="32" t="s">
        <v>19</v>
      </c>
      <c r="E202" s="32" t="s">
        <v>31</v>
      </c>
      <c r="F202" s="33" t="s">
        <v>17</v>
      </c>
      <c r="G202" s="22" t="s">
        <v>17</v>
      </c>
      <c r="H202" s="23">
        <f t="shared" si="21"/>
        <v>526.4</v>
      </c>
      <c r="I202" s="23">
        <f t="shared" si="21"/>
        <v>526.4</v>
      </c>
      <c r="J202" s="23">
        <f t="shared" si="21"/>
        <v>526.3</v>
      </c>
    </row>
    <row r="203" spans="1:10" ht="12.75">
      <c r="A203" s="20"/>
      <c r="B203" s="21" t="s">
        <v>35</v>
      </c>
      <c r="C203" s="21">
        <v>150</v>
      </c>
      <c r="D203" s="21" t="s">
        <v>19</v>
      </c>
      <c r="E203" s="21" t="s">
        <v>31</v>
      </c>
      <c r="F203" s="22" t="s">
        <v>36</v>
      </c>
      <c r="G203" s="22" t="s">
        <v>17</v>
      </c>
      <c r="H203" s="23">
        <f>H204</f>
        <v>526.4</v>
      </c>
      <c r="I203" s="23">
        <f t="shared" si="21"/>
        <v>526.4</v>
      </c>
      <c r="J203" s="23">
        <f t="shared" si="21"/>
        <v>526.3</v>
      </c>
    </row>
    <row r="204" spans="1:10" ht="12.75">
      <c r="A204" s="20"/>
      <c r="B204" s="21" t="s">
        <v>37</v>
      </c>
      <c r="C204" s="21">
        <v>150</v>
      </c>
      <c r="D204" s="21" t="s">
        <v>19</v>
      </c>
      <c r="E204" s="21" t="s">
        <v>31</v>
      </c>
      <c r="F204" s="22" t="s">
        <v>36</v>
      </c>
      <c r="G204" s="22" t="s">
        <v>38</v>
      </c>
      <c r="H204" s="23">
        <v>526.4</v>
      </c>
      <c r="I204" s="24">
        <f>H204</f>
        <v>526.4</v>
      </c>
      <c r="J204" s="24">
        <v>526.3</v>
      </c>
    </row>
    <row r="205" spans="1:10" ht="12.75">
      <c r="A205" s="20"/>
      <c r="B205" s="21" t="s">
        <v>242</v>
      </c>
      <c r="C205" s="21">
        <v>150</v>
      </c>
      <c r="D205" s="21" t="s">
        <v>48</v>
      </c>
      <c r="E205" s="21" t="s">
        <v>17</v>
      </c>
      <c r="F205" s="22" t="s">
        <v>17</v>
      </c>
      <c r="G205" s="22" t="s">
        <v>17</v>
      </c>
      <c r="H205" s="23">
        <f>H206</f>
        <v>94</v>
      </c>
      <c r="I205" s="23">
        <f aca="true" t="shared" si="22" ref="I205:J207">I206</f>
        <v>94</v>
      </c>
      <c r="J205" s="23">
        <f t="shared" si="22"/>
        <v>56.4</v>
      </c>
    </row>
    <row r="206" spans="1:10" ht="12.75">
      <c r="A206" s="20"/>
      <c r="B206" s="21" t="s">
        <v>243</v>
      </c>
      <c r="C206" s="21">
        <v>150</v>
      </c>
      <c r="D206" s="21" t="s">
        <v>48</v>
      </c>
      <c r="E206" s="21" t="s">
        <v>42</v>
      </c>
      <c r="F206" s="22"/>
      <c r="G206" s="22"/>
      <c r="H206" s="23">
        <f>H207</f>
        <v>94</v>
      </c>
      <c r="I206" s="23">
        <f t="shared" si="22"/>
        <v>94</v>
      </c>
      <c r="J206" s="23">
        <f t="shared" si="22"/>
        <v>56.4</v>
      </c>
    </row>
    <row r="207" spans="1:10" ht="12.75">
      <c r="A207" s="20"/>
      <c r="B207" s="21" t="s">
        <v>244</v>
      </c>
      <c r="C207" s="21">
        <v>150</v>
      </c>
      <c r="D207" s="21" t="s">
        <v>48</v>
      </c>
      <c r="E207" s="21" t="s">
        <v>42</v>
      </c>
      <c r="F207" s="22">
        <v>3510000</v>
      </c>
      <c r="G207" s="22"/>
      <c r="H207" s="23">
        <f>H208</f>
        <v>94</v>
      </c>
      <c r="I207" s="23">
        <f t="shared" si="22"/>
        <v>94</v>
      </c>
      <c r="J207" s="23">
        <f t="shared" si="22"/>
        <v>56.4</v>
      </c>
    </row>
    <row r="208" spans="1:10" ht="23.25">
      <c r="A208" s="20"/>
      <c r="B208" s="21" t="s">
        <v>245</v>
      </c>
      <c r="C208" s="21">
        <v>150</v>
      </c>
      <c r="D208" s="21" t="s">
        <v>48</v>
      </c>
      <c r="E208" s="21" t="s">
        <v>42</v>
      </c>
      <c r="F208" s="22">
        <v>3510000</v>
      </c>
      <c r="G208" s="22">
        <v>412</v>
      </c>
      <c r="H208" s="23">
        <v>94</v>
      </c>
      <c r="I208" s="23">
        <v>94</v>
      </c>
      <c r="J208" s="23">
        <v>56.4</v>
      </c>
    </row>
    <row r="209" spans="1:10" ht="12.75">
      <c r="A209" s="20"/>
      <c r="B209" s="21" t="s">
        <v>137</v>
      </c>
      <c r="C209" s="21">
        <v>150</v>
      </c>
      <c r="D209" s="21" t="s">
        <v>215</v>
      </c>
      <c r="E209" s="21" t="s">
        <v>17</v>
      </c>
      <c r="F209" s="22" t="s">
        <v>17</v>
      </c>
      <c r="G209" s="22" t="s">
        <v>17</v>
      </c>
      <c r="H209" s="23">
        <f>H210+H214+H217+H236</f>
        <v>270014.2</v>
      </c>
      <c r="I209" s="23">
        <f>I210+I214+I217+I236</f>
        <v>270021.3</v>
      </c>
      <c r="J209" s="23">
        <f>J210+J214+J217+J236</f>
        <v>259665.20000000004</v>
      </c>
    </row>
    <row r="210" spans="1:10" ht="12.75">
      <c r="A210" s="20"/>
      <c r="B210" s="21" t="s">
        <v>246</v>
      </c>
      <c r="C210" s="21">
        <v>150</v>
      </c>
      <c r="D210" s="21" t="s">
        <v>215</v>
      </c>
      <c r="E210" s="21" t="s">
        <v>19</v>
      </c>
      <c r="F210" s="22"/>
      <c r="G210" s="22"/>
      <c r="H210" s="23">
        <f>H211</f>
        <v>139.7</v>
      </c>
      <c r="I210" s="23">
        <f>I211</f>
        <v>139.7</v>
      </c>
      <c r="J210" s="23">
        <f>J211</f>
        <v>133.9</v>
      </c>
    </row>
    <row r="211" spans="1:10" ht="12.75">
      <c r="A211" s="20"/>
      <c r="B211" s="21" t="s">
        <v>247</v>
      </c>
      <c r="C211" s="21">
        <v>150</v>
      </c>
      <c r="D211" s="21" t="s">
        <v>215</v>
      </c>
      <c r="E211" s="21" t="s">
        <v>19</v>
      </c>
      <c r="F211" s="22">
        <v>4900000</v>
      </c>
      <c r="G211" s="22"/>
      <c r="H211" s="23">
        <f>H212+H213</f>
        <v>139.7</v>
      </c>
      <c r="I211" s="23">
        <f>I212+I213</f>
        <v>139.7</v>
      </c>
      <c r="J211" s="23">
        <f>J212+J213</f>
        <v>133.9</v>
      </c>
    </row>
    <row r="212" spans="1:10" ht="34.5">
      <c r="A212" s="20"/>
      <c r="B212" s="21" t="s">
        <v>248</v>
      </c>
      <c r="C212" s="21">
        <v>150</v>
      </c>
      <c r="D212" s="21" t="s">
        <v>215</v>
      </c>
      <c r="E212" s="21" t="s">
        <v>19</v>
      </c>
      <c r="F212" s="22">
        <v>4900000</v>
      </c>
      <c r="G212" s="22">
        <v>703</v>
      </c>
      <c r="H212" s="23">
        <v>63</v>
      </c>
      <c r="I212" s="23">
        <f>H212</f>
        <v>63</v>
      </c>
      <c r="J212" s="23">
        <v>63</v>
      </c>
    </row>
    <row r="213" spans="1:10" ht="23.25">
      <c r="A213" s="20"/>
      <c r="B213" s="21" t="s">
        <v>249</v>
      </c>
      <c r="C213" s="21">
        <v>150</v>
      </c>
      <c r="D213" s="21" t="s">
        <v>215</v>
      </c>
      <c r="E213" s="21" t="s">
        <v>19</v>
      </c>
      <c r="F213" s="22">
        <v>4900000</v>
      </c>
      <c r="G213" s="22">
        <v>714</v>
      </c>
      <c r="H213" s="23">
        <v>76.7</v>
      </c>
      <c r="I213" s="23">
        <f>H213</f>
        <v>76.7</v>
      </c>
      <c r="J213" s="23">
        <v>70.9</v>
      </c>
    </row>
    <row r="214" spans="1:10" ht="12.75">
      <c r="A214" s="20"/>
      <c r="B214" s="21" t="s">
        <v>250</v>
      </c>
      <c r="C214" s="21" t="s">
        <v>241</v>
      </c>
      <c r="D214" s="21" t="s">
        <v>215</v>
      </c>
      <c r="E214" s="21" t="s">
        <v>42</v>
      </c>
      <c r="F214" s="22" t="s">
        <v>17</v>
      </c>
      <c r="G214" s="22" t="s">
        <v>17</v>
      </c>
      <c r="H214" s="23">
        <f aca="true" t="shared" si="23" ref="H214:J215">H215</f>
        <v>31301.8</v>
      </c>
      <c r="I214" s="23">
        <f t="shared" si="23"/>
        <v>31301.8</v>
      </c>
      <c r="J214" s="23">
        <f t="shared" si="23"/>
        <v>30431.100000000002</v>
      </c>
    </row>
    <row r="215" spans="1:10" ht="12.75">
      <c r="A215" s="20"/>
      <c r="B215" s="21" t="s">
        <v>251</v>
      </c>
      <c r="C215" s="21" t="s">
        <v>241</v>
      </c>
      <c r="D215" s="21" t="s">
        <v>215</v>
      </c>
      <c r="E215" s="21" t="s">
        <v>42</v>
      </c>
      <c r="F215" s="22" t="s">
        <v>252</v>
      </c>
      <c r="G215" s="22" t="s">
        <v>17</v>
      </c>
      <c r="H215" s="23">
        <f t="shared" si="23"/>
        <v>31301.8</v>
      </c>
      <c r="I215" s="23">
        <f t="shared" si="23"/>
        <v>31301.8</v>
      </c>
      <c r="J215" s="23">
        <f t="shared" si="23"/>
        <v>30431.100000000002</v>
      </c>
    </row>
    <row r="216" spans="1:10" ht="12.75">
      <c r="A216" s="20"/>
      <c r="B216" s="21" t="s">
        <v>56</v>
      </c>
      <c r="C216" s="21" t="s">
        <v>241</v>
      </c>
      <c r="D216" s="21" t="s">
        <v>215</v>
      </c>
      <c r="E216" s="21" t="s">
        <v>42</v>
      </c>
      <c r="F216" s="22" t="s">
        <v>252</v>
      </c>
      <c r="G216" s="22" t="s">
        <v>57</v>
      </c>
      <c r="H216" s="23">
        <v>31301.8</v>
      </c>
      <c r="I216" s="24">
        <f>H216</f>
        <v>31301.8</v>
      </c>
      <c r="J216" s="24">
        <v>30431.1</v>
      </c>
    </row>
    <row r="217" spans="1:10" ht="12.75">
      <c r="A217" s="20"/>
      <c r="B217" s="21" t="s">
        <v>253</v>
      </c>
      <c r="C217" s="21" t="s">
        <v>241</v>
      </c>
      <c r="D217" s="21" t="s">
        <v>215</v>
      </c>
      <c r="E217" s="21" t="s">
        <v>21</v>
      </c>
      <c r="F217" s="22" t="s">
        <v>17</v>
      </c>
      <c r="G217" s="22" t="s">
        <v>17</v>
      </c>
      <c r="H217" s="23">
        <f>H223+H225+H218</f>
        <v>219921.5</v>
      </c>
      <c r="I217" s="23">
        <f>I223+I225+I218</f>
        <v>219928.6</v>
      </c>
      <c r="J217" s="23">
        <f>J223+J225+J218</f>
        <v>210495.10000000003</v>
      </c>
    </row>
    <row r="218" spans="1:10" ht="12.75">
      <c r="A218" s="20"/>
      <c r="B218" s="21" t="s">
        <v>254</v>
      </c>
      <c r="C218" s="21" t="s">
        <v>241</v>
      </c>
      <c r="D218" s="27" t="s">
        <v>215</v>
      </c>
      <c r="E218" s="27" t="s">
        <v>21</v>
      </c>
      <c r="F218" s="27">
        <v>5050000</v>
      </c>
      <c r="G218" s="27"/>
      <c r="H218" s="23">
        <f>SUM(H219:H222)</f>
        <v>5848.5</v>
      </c>
      <c r="I218" s="23">
        <f>SUM(I219:I222)</f>
        <v>5848.5</v>
      </c>
      <c r="J218" s="23">
        <f>SUM(J219:J222)</f>
        <v>5815.2</v>
      </c>
    </row>
    <row r="219" spans="1:10" ht="12.75">
      <c r="A219" s="20"/>
      <c r="B219" s="21" t="s">
        <v>255</v>
      </c>
      <c r="C219" s="21" t="s">
        <v>241</v>
      </c>
      <c r="D219" s="27" t="s">
        <v>215</v>
      </c>
      <c r="E219" s="27" t="s">
        <v>21</v>
      </c>
      <c r="F219" s="27">
        <v>5050000</v>
      </c>
      <c r="G219" s="27">
        <v>483</v>
      </c>
      <c r="H219" s="23">
        <v>5814.5</v>
      </c>
      <c r="I219" s="23">
        <v>5814.5</v>
      </c>
      <c r="J219" s="23">
        <v>5781.2</v>
      </c>
    </row>
    <row r="220" spans="1:10" ht="23.25">
      <c r="A220" s="20"/>
      <c r="B220" s="21" t="s">
        <v>256</v>
      </c>
      <c r="C220" s="21" t="s">
        <v>241</v>
      </c>
      <c r="D220" s="27" t="s">
        <v>215</v>
      </c>
      <c r="E220" s="27" t="s">
        <v>21</v>
      </c>
      <c r="F220" s="27">
        <v>5050000</v>
      </c>
      <c r="G220" s="27" t="s">
        <v>257</v>
      </c>
      <c r="H220" s="23">
        <v>1.3</v>
      </c>
      <c r="I220" s="23">
        <v>1.3</v>
      </c>
      <c r="J220" s="23">
        <v>1.3</v>
      </c>
    </row>
    <row r="221" spans="1:10" ht="12.75">
      <c r="A221" s="20"/>
      <c r="B221" s="21" t="s">
        <v>258</v>
      </c>
      <c r="C221" s="21" t="s">
        <v>241</v>
      </c>
      <c r="D221" s="27" t="s">
        <v>215</v>
      </c>
      <c r="E221" s="27" t="s">
        <v>21</v>
      </c>
      <c r="F221" s="27">
        <v>5050000</v>
      </c>
      <c r="G221" s="27" t="s">
        <v>259</v>
      </c>
      <c r="H221" s="23">
        <v>22.9</v>
      </c>
      <c r="I221" s="23">
        <v>22.9</v>
      </c>
      <c r="J221" s="23">
        <v>22.9</v>
      </c>
    </row>
    <row r="222" spans="1:10" ht="12.75">
      <c r="A222" s="20"/>
      <c r="B222" s="21" t="s">
        <v>260</v>
      </c>
      <c r="C222" s="21" t="s">
        <v>241</v>
      </c>
      <c r="D222" s="27" t="s">
        <v>215</v>
      </c>
      <c r="E222" s="27" t="s">
        <v>21</v>
      </c>
      <c r="F222" s="27">
        <v>5050000</v>
      </c>
      <c r="G222" s="27" t="s">
        <v>261</v>
      </c>
      <c r="H222" s="23">
        <v>9.8</v>
      </c>
      <c r="I222" s="23">
        <v>9.8</v>
      </c>
      <c r="J222" s="23">
        <v>9.8</v>
      </c>
    </row>
    <row r="223" spans="1:10" ht="12.75">
      <c r="A223" s="20"/>
      <c r="B223" s="21" t="s">
        <v>262</v>
      </c>
      <c r="C223" s="21" t="s">
        <v>241</v>
      </c>
      <c r="D223" s="27" t="s">
        <v>215</v>
      </c>
      <c r="E223" s="27" t="s">
        <v>21</v>
      </c>
      <c r="F223" s="27" t="s">
        <v>263</v>
      </c>
      <c r="G223" s="27" t="s">
        <v>17</v>
      </c>
      <c r="H223" s="23">
        <f>H224</f>
        <v>10424.300000000001</v>
      </c>
      <c r="I223" s="23">
        <f>I224</f>
        <v>10424.300000000001</v>
      </c>
      <c r="J223" s="23">
        <f>J224</f>
        <v>8764.7</v>
      </c>
    </row>
    <row r="224" spans="1:10" ht="34.5">
      <c r="A224" s="20"/>
      <c r="B224" s="21" t="s">
        <v>264</v>
      </c>
      <c r="C224" s="21" t="s">
        <v>241</v>
      </c>
      <c r="D224" s="27" t="s">
        <v>215</v>
      </c>
      <c r="E224" s="27" t="s">
        <v>21</v>
      </c>
      <c r="F224" s="27" t="s">
        <v>263</v>
      </c>
      <c r="G224" s="27" t="s">
        <v>265</v>
      </c>
      <c r="H224" s="23">
        <v>10424.300000000001</v>
      </c>
      <c r="I224" s="23">
        <v>10424.300000000001</v>
      </c>
      <c r="J224" s="24">
        <v>8764.7</v>
      </c>
    </row>
    <row r="225" spans="1:10" ht="12.75">
      <c r="A225" s="20"/>
      <c r="B225" s="21" t="s">
        <v>197</v>
      </c>
      <c r="C225" s="21" t="s">
        <v>241</v>
      </c>
      <c r="D225" s="27" t="s">
        <v>215</v>
      </c>
      <c r="E225" s="27" t="s">
        <v>21</v>
      </c>
      <c r="F225" s="27" t="s">
        <v>198</v>
      </c>
      <c r="G225" s="27" t="s">
        <v>17</v>
      </c>
      <c r="H225" s="23">
        <f>SUM(H226:H235)</f>
        <v>203648.7</v>
      </c>
      <c r="I225" s="23">
        <f>SUM(I226:I235)</f>
        <v>203655.80000000002</v>
      </c>
      <c r="J225" s="23">
        <f>SUM(J226:J235)</f>
        <v>195915.2</v>
      </c>
    </row>
    <row r="226" spans="1:10" ht="23.25">
      <c r="A226" s="20"/>
      <c r="B226" s="21" t="s">
        <v>256</v>
      </c>
      <c r="C226" s="21" t="s">
        <v>241</v>
      </c>
      <c r="D226" s="27" t="s">
        <v>215</v>
      </c>
      <c r="E226" s="27" t="s">
        <v>21</v>
      </c>
      <c r="F226" s="27" t="s">
        <v>198</v>
      </c>
      <c r="G226" s="27" t="s">
        <v>257</v>
      </c>
      <c r="H226" s="23">
        <v>3115.8</v>
      </c>
      <c r="I226" s="23">
        <v>3115.8</v>
      </c>
      <c r="J226" s="24">
        <v>2850.8</v>
      </c>
    </row>
    <row r="227" spans="1:10" ht="12.75">
      <c r="A227" s="20"/>
      <c r="B227" s="21" t="s">
        <v>258</v>
      </c>
      <c r="C227" s="21" t="s">
        <v>241</v>
      </c>
      <c r="D227" s="27" t="s">
        <v>215</v>
      </c>
      <c r="E227" s="27" t="s">
        <v>21</v>
      </c>
      <c r="F227" s="27" t="s">
        <v>198</v>
      </c>
      <c r="G227" s="27" t="s">
        <v>259</v>
      </c>
      <c r="H227" s="23">
        <v>74592.6</v>
      </c>
      <c r="I227" s="23">
        <v>74592.6</v>
      </c>
      <c r="J227" s="24">
        <v>73710.7</v>
      </c>
    </row>
    <row r="228" spans="1:10" ht="12.75">
      <c r="A228" s="20"/>
      <c r="B228" s="21" t="s">
        <v>266</v>
      </c>
      <c r="C228" s="21" t="s">
        <v>241</v>
      </c>
      <c r="D228" s="27" t="s">
        <v>215</v>
      </c>
      <c r="E228" s="27" t="s">
        <v>21</v>
      </c>
      <c r="F228" s="27" t="s">
        <v>198</v>
      </c>
      <c r="G228" s="27" t="s">
        <v>267</v>
      </c>
      <c r="H228" s="23">
        <v>3104.8</v>
      </c>
      <c r="I228" s="23">
        <v>3111.9</v>
      </c>
      <c r="J228" s="24">
        <v>3111.8</v>
      </c>
    </row>
    <row r="229" spans="1:10" ht="23.25">
      <c r="A229" s="20"/>
      <c r="B229" s="21" t="s">
        <v>268</v>
      </c>
      <c r="C229" s="21" t="s">
        <v>241</v>
      </c>
      <c r="D229" s="27" t="s">
        <v>215</v>
      </c>
      <c r="E229" s="27" t="s">
        <v>21</v>
      </c>
      <c r="F229" s="27" t="s">
        <v>198</v>
      </c>
      <c r="G229" s="27" t="s">
        <v>269</v>
      </c>
      <c r="H229" s="23">
        <v>97080.9</v>
      </c>
      <c r="I229" s="23">
        <v>97080.9</v>
      </c>
      <c r="J229" s="24">
        <v>92174</v>
      </c>
    </row>
    <row r="230" spans="1:10" ht="23.25">
      <c r="A230" s="20"/>
      <c r="B230" s="21" t="s">
        <v>270</v>
      </c>
      <c r="C230" s="21" t="s">
        <v>241</v>
      </c>
      <c r="D230" s="27" t="s">
        <v>215</v>
      </c>
      <c r="E230" s="27" t="s">
        <v>21</v>
      </c>
      <c r="F230" s="27" t="s">
        <v>198</v>
      </c>
      <c r="G230" s="27" t="s">
        <v>271</v>
      </c>
      <c r="H230" s="23">
        <v>15607.1</v>
      </c>
      <c r="I230" s="23">
        <v>15607.1</v>
      </c>
      <c r="J230" s="24">
        <v>15246.8</v>
      </c>
    </row>
    <row r="231" spans="1:10" ht="90.75">
      <c r="A231" s="20"/>
      <c r="B231" s="46" t="s">
        <v>272</v>
      </c>
      <c r="C231" s="21" t="s">
        <v>241</v>
      </c>
      <c r="D231" s="27" t="s">
        <v>215</v>
      </c>
      <c r="E231" s="27" t="s">
        <v>21</v>
      </c>
      <c r="F231" s="27" t="s">
        <v>198</v>
      </c>
      <c r="G231" s="27" t="s">
        <v>273</v>
      </c>
      <c r="H231" s="23">
        <v>1335.6</v>
      </c>
      <c r="I231" s="23">
        <v>1335.6</v>
      </c>
      <c r="J231" s="24">
        <v>215.1</v>
      </c>
    </row>
    <row r="232" spans="1:10" ht="12.75">
      <c r="A232" s="20"/>
      <c r="B232" s="21" t="s">
        <v>260</v>
      </c>
      <c r="C232" s="21" t="s">
        <v>241</v>
      </c>
      <c r="D232" s="27" t="s">
        <v>215</v>
      </c>
      <c r="E232" s="27" t="s">
        <v>21</v>
      </c>
      <c r="F232" s="27" t="s">
        <v>198</v>
      </c>
      <c r="G232" s="27" t="s">
        <v>261</v>
      </c>
      <c r="H232" s="23">
        <v>1794.4</v>
      </c>
      <c r="I232" s="23">
        <v>1794.4</v>
      </c>
      <c r="J232" s="24">
        <v>1706.7</v>
      </c>
    </row>
    <row r="233" spans="1:10" ht="23.25">
      <c r="A233" s="20"/>
      <c r="B233" s="21" t="s">
        <v>274</v>
      </c>
      <c r="C233" s="21" t="s">
        <v>241</v>
      </c>
      <c r="D233" s="27" t="s">
        <v>215</v>
      </c>
      <c r="E233" s="27" t="s">
        <v>21</v>
      </c>
      <c r="F233" s="27" t="s">
        <v>198</v>
      </c>
      <c r="G233" s="27" t="s">
        <v>275</v>
      </c>
      <c r="H233" s="23">
        <v>15.1</v>
      </c>
      <c r="I233" s="47">
        <v>15.1</v>
      </c>
      <c r="J233" s="24">
        <v>8.6</v>
      </c>
    </row>
    <row r="234" spans="1:10" ht="15.75" customHeight="1">
      <c r="A234" s="20"/>
      <c r="B234" s="21" t="s">
        <v>276</v>
      </c>
      <c r="C234" s="21" t="s">
        <v>241</v>
      </c>
      <c r="D234" s="27" t="s">
        <v>215</v>
      </c>
      <c r="E234" s="27" t="s">
        <v>21</v>
      </c>
      <c r="F234" s="27" t="s">
        <v>198</v>
      </c>
      <c r="G234" s="27" t="s">
        <v>277</v>
      </c>
      <c r="H234" s="23">
        <v>1427.4</v>
      </c>
      <c r="I234" s="23">
        <v>1427.4</v>
      </c>
      <c r="J234" s="24">
        <v>1332.1</v>
      </c>
    </row>
    <row r="235" spans="1:10" ht="23.25">
      <c r="A235" s="20"/>
      <c r="B235" s="21" t="s">
        <v>278</v>
      </c>
      <c r="C235" s="21" t="s">
        <v>241</v>
      </c>
      <c r="D235" s="27" t="s">
        <v>215</v>
      </c>
      <c r="E235" s="27" t="s">
        <v>21</v>
      </c>
      <c r="F235" s="27" t="s">
        <v>198</v>
      </c>
      <c r="G235" s="27" t="s">
        <v>279</v>
      </c>
      <c r="H235" s="23">
        <v>5575</v>
      </c>
      <c r="I235" s="23">
        <v>5575</v>
      </c>
      <c r="J235" s="24">
        <v>5558.6</v>
      </c>
    </row>
    <row r="236" spans="1:10" ht="12.75">
      <c r="A236" s="20"/>
      <c r="B236" s="21" t="s">
        <v>280</v>
      </c>
      <c r="C236" s="21" t="s">
        <v>241</v>
      </c>
      <c r="D236" s="21" t="s">
        <v>215</v>
      </c>
      <c r="E236" s="21" t="s">
        <v>181</v>
      </c>
      <c r="F236" s="22" t="s">
        <v>17</v>
      </c>
      <c r="G236" s="22" t="s">
        <v>17</v>
      </c>
      <c r="H236" s="23">
        <f aca="true" t="shared" si="24" ref="H236:J237">H237</f>
        <v>18651.2</v>
      </c>
      <c r="I236" s="23">
        <f t="shared" si="24"/>
        <v>18651.2</v>
      </c>
      <c r="J236" s="23">
        <f t="shared" si="24"/>
        <v>18605.100000000002</v>
      </c>
    </row>
    <row r="237" spans="1:10" ht="12.75">
      <c r="A237" s="20"/>
      <c r="B237" s="21" t="s">
        <v>22</v>
      </c>
      <c r="C237" s="21" t="s">
        <v>241</v>
      </c>
      <c r="D237" s="21" t="s">
        <v>215</v>
      </c>
      <c r="E237" s="21" t="s">
        <v>181</v>
      </c>
      <c r="F237" s="22" t="s">
        <v>23</v>
      </c>
      <c r="G237" s="22" t="s">
        <v>17</v>
      </c>
      <c r="H237" s="23">
        <f t="shared" si="24"/>
        <v>18651.2</v>
      </c>
      <c r="I237" s="23">
        <f t="shared" si="24"/>
        <v>18651.2</v>
      </c>
      <c r="J237" s="23">
        <f t="shared" si="24"/>
        <v>18605.100000000002</v>
      </c>
    </row>
    <row r="238" spans="1:10" ht="12.75">
      <c r="A238" s="20"/>
      <c r="B238" s="21" t="s">
        <v>24</v>
      </c>
      <c r="C238" s="21" t="s">
        <v>241</v>
      </c>
      <c r="D238" s="21" t="s">
        <v>215</v>
      </c>
      <c r="E238" s="21" t="s">
        <v>181</v>
      </c>
      <c r="F238" s="22" t="s">
        <v>23</v>
      </c>
      <c r="G238" s="22" t="s">
        <v>25</v>
      </c>
      <c r="H238" s="23">
        <v>18651.2</v>
      </c>
      <c r="I238" s="24">
        <f>H238</f>
        <v>18651.2</v>
      </c>
      <c r="J238" s="24">
        <v>18605.100000000002</v>
      </c>
    </row>
    <row r="239" spans="1:10" s="15" customFormat="1" ht="12.75">
      <c r="A239" s="16">
        <v>9</v>
      </c>
      <c r="B239" s="17" t="s">
        <v>281</v>
      </c>
      <c r="C239" s="17" t="s">
        <v>282</v>
      </c>
      <c r="D239" s="17" t="s">
        <v>17</v>
      </c>
      <c r="E239" s="17" t="s">
        <v>17</v>
      </c>
      <c r="F239" s="18" t="s">
        <v>17</v>
      </c>
      <c r="G239" s="18" t="s">
        <v>17</v>
      </c>
      <c r="H239" s="19">
        <f>H240+H249+H256</f>
        <v>16001.400000000001</v>
      </c>
      <c r="I239" s="19">
        <f>I240+I249+I256</f>
        <v>16001.400000000001</v>
      </c>
      <c r="J239" s="19">
        <f>J240+J249+J256</f>
        <v>15977.5</v>
      </c>
    </row>
    <row r="240" spans="1:10" ht="12.75">
      <c r="A240" s="20"/>
      <c r="B240" s="21" t="s">
        <v>18</v>
      </c>
      <c r="C240" s="21" t="s">
        <v>282</v>
      </c>
      <c r="D240" s="21" t="s">
        <v>19</v>
      </c>
      <c r="E240" s="21" t="s">
        <v>17</v>
      </c>
      <c r="F240" s="22" t="s">
        <v>17</v>
      </c>
      <c r="G240" s="22" t="s">
        <v>17</v>
      </c>
      <c r="H240" s="23">
        <f>H241</f>
        <v>12744.6</v>
      </c>
      <c r="I240" s="23">
        <f>I241</f>
        <v>12744.6</v>
      </c>
      <c r="J240" s="23">
        <f>J241</f>
        <v>12722</v>
      </c>
    </row>
    <row r="241" spans="1:10" ht="12.75">
      <c r="A241" s="20"/>
      <c r="B241" s="21" t="s">
        <v>30</v>
      </c>
      <c r="C241" s="21" t="s">
        <v>282</v>
      </c>
      <c r="D241" s="21" t="s">
        <v>19</v>
      </c>
      <c r="E241" s="21" t="s">
        <v>31</v>
      </c>
      <c r="F241" s="22" t="s">
        <v>17</v>
      </c>
      <c r="G241" s="22" t="s">
        <v>17</v>
      </c>
      <c r="H241" s="23">
        <f>H242+H245+H247</f>
        <v>12744.6</v>
      </c>
      <c r="I241" s="23">
        <f>I242+I245+I247</f>
        <v>12744.6</v>
      </c>
      <c r="J241" s="23">
        <f>J242+J245+J247</f>
        <v>12722</v>
      </c>
    </row>
    <row r="242" spans="1:10" ht="12.75">
      <c r="A242" s="20"/>
      <c r="B242" s="21" t="s">
        <v>22</v>
      </c>
      <c r="C242" s="21" t="s">
        <v>282</v>
      </c>
      <c r="D242" s="21" t="s">
        <v>19</v>
      </c>
      <c r="E242" s="21" t="s">
        <v>31</v>
      </c>
      <c r="F242" s="22" t="s">
        <v>23</v>
      </c>
      <c r="G242" s="22" t="s">
        <v>17</v>
      </c>
      <c r="H242" s="23">
        <f>H243+H244</f>
        <v>12226.5</v>
      </c>
      <c r="I242" s="23">
        <f>I243+I244</f>
        <v>12226.5</v>
      </c>
      <c r="J242" s="23">
        <f>J243+J244</f>
        <v>12204.1</v>
      </c>
    </row>
    <row r="243" spans="1:10" ht="12.75">
      <c r="A243" s="20"/>
      <c r="B243" s="21" t="s">
        <v>24</v>
      </c>
      <c r="C243" s="21" t="s">
        <v>282</v>
      </c>
      <c r="D243" s="21" t="s">
        <v>19</v>
      </c>
      <c r="E243" s="21" t="s">
        <v>31</v>
      </c>
      <c r="F243" s="22" t="s">
        <v>23</v>
      </c>
      <c r="G243" s="22" t="s">
        <v>25</v>
      </c>
      <c r="H243" s="23">
        <v>12106.5</v>
      </c>
      <c r="I243" s="24">
        <v>12106.5</v>
      </c>
      <c r="J243" s="24">
        <v>12085.8</v>
      </c>
    </row>
    <row r="244" spans="1:10" ht="23.25">
      <c r="A244" s="20"/>
      <c r="B244" s="21" t="s">
        <v>283</v>
      </c>
      <c r="C244" s="21" t="s">
        <v>282</v>
      </c>
      <c r="D244" s="21" t="s">
        <v>19</v>
      </c>
      <c r="E244" s="21" t="s">
        <v>31</v>
      </c>
      <c r="F244" s="22" t="s">
        <v>23</v>
      </c>
      <c r="G244" s="22" t="s">
        <v>284</v>
      </c>
      <c r="H244" s="23">
        <v>120</v>
      </c>
      <c r="I244" s="24">
        <v>120</v>
      </c>
      <c r="J244" s="24">
        <v>118.3</v>
      </c>
    </row>
    <row r="245" spans="1:10" ht="23.25">
      <c r="A245" s="20"/>
      <c r="B245" s="21" t="s">
        <v>285</v>
      </c>
      <c r="C245" s="21" t="s">
        <v>282</v>
      </c>
      <c r="D245" s="21" t="s">
        <v>19</v>
      </c>
      <c r="E245" s="21" t="s">
        <v>31</v>
      </c>
      <c r="F245" s="22" t="s">
        <v>286</v>
      </c>
      <c r="G245" s="22" t="s">
        <v>17</v>
      </c>
      <c r="H245" s="23">
        <f>H246</f>
        <v>23</v>
      </c>
      <c r="I245" s="23">
        <f>I246</f>
        <v>23</v>
      </c>
      <c r="J245" s="23">
        <f>J246</f>
        <v>23</v>
      </c>
    </row>
    <row r="246" spans="1:10" ht="23.25">
      <c r="A246" s="20"/>
      <c r="B246" s="21" t="s">
        <v>287</v>
      </c>
      <c r="C246" s="21" t="s">
        <v>282</v>
      </c>
      <c r="D246" s="21" t="s">
        <v>19</v>
      </c>
      <c r="E246" s="21" t="s">
        <v>31</v>
      </c>
      <c r="F246" s="22" t="s">
        <v>286</v>
      </c>
      <c r="G246" s="22" t="s">
        <v>288</v>
      </c>
      <c r="H246" s="23">
        <v>23</v>
      </c>
      <c r="I246" s="23">
        <v>23</v>
      </c>
      <c r="J246" s="24">
        <v>23</v>
      </c>
    </row>
    <row r="247" spans="1:10" ht="12.75">
      <c r="A247" s="20"/>
      <c r="B247" s="21" t="s">
        <v>35</v>
      </c>
      <c r="C247" s="21" t="s">
        <v>282</v>
      </c>
      <c r="D247" s="21" t="s">
        <v>19</v>
      </c>
      <c r="E247" s="21" t="s">
        <v>31</v>
      </c>
      <c r="F247" s="22" t="s">
        <v>36</v>
      </c>
      <c r="G247" s="22" t="s">
        <v>17</v>
      </c>
      <c r="H247" s="23">
        <f>H248</f>
        <v>495.1</v>
      </c>
      <c r="I247" s="23">
        <f>I248</f>
        <v>495.1</v>
      </c>
      <c r="J247" s="23">
        <f>J248</f>
        <v>494.90000000000003</v>
      </c>
    </row>
    <row r="248" spans="1:10" ht="12.75">
      <c r="A248" s="20"/>
      <c r="B248" s="21" t="s">
        <v>37</v>
      </c>
      <c r="C248" s="21" t="s">
        <v>282</v>
      </c>
      <c r="D248" s="21" t="s">
        <v>19</v>
      </c>
      <c r="E248" s="21" t="s">
        <v>31</v>
      </c>
      <c r="F248" s="22" t="s">
        <v>36</v>
      </c>
      <c r="G248" s="22">
        <v>945</v>
      </c>
      <c r="H248" s="23">
        <v>495.1</v>
      </c>
      <c r="I248" s="23">
        <v>495.1</v>
      </c>
      <c r="J248" s="24">
        <v>494.9</v>
      </c>
    </row>
    <row r="249" spans="1:10" ht="12.75">
      <c r="A249" s="20"/>
      <c r="B249" s="21" t="s">
        <v>66</v>
      </c>
      <c r="C249" s="26" t="s">
        <v>282</v>
      </c>
      <c r="D249" s="26" t="s">
        <v>46</v>
      </c>
      <c r="E249" s="26" t="s">
        <v>17</v>
      </c>
      <c r="F249" s="27" t="s">
        <v>17</v>
      </c>
      <c r="G249" s="27" t="s">
        <v>17</v>
      </c>
      <c r="H249" s="23">
        <f>H250+H253</f>
        <v>1820.8000000000002</v>
      </c>
      <c r="I249" s="23">
        <f>I250+I253</f>
        <v>1820.8000000000002</v>
      </c>
      <c r="J249" s="23">
        <f>J250+J253</f>
        <v>1819.9</v>
      </c>
    </row>
    <row r="250" spans="1:10" ht="12.75">
      <c r="A250" s="20"/>
      <c r="B250" s="21" t="s">
        <v>79</v>
      </c>
      <c r="C250" s="26" t="s">
        <v>282</v>
      </c>
      <c r="D250" s="26" t="s">
        <v>46</v>
      </c>
      <c r="E250" s="26" t="s">
        <v>82</v>
      </c>
      <c r="F250" s="27"/>
      <c r="G250" s="27"/>
      <c r="H250" s="23">
        <f aca="true" t="shared" si="25" ref="H250:J251">H251</f>
        <v>820</v>
      </c>
      <c r="I250" s="23">
        <f t="shared" si="25"/>
        <v>820</v>
      </c>
      <c r="J250" s="23">
        <f t="shared" si="25"/>
        <v>820</v>
      </c>
    </row>
    <row r="251" spans="1:10" ht="12.75">
      <c r="A251" s="20"/>
      <c r="B251" s="21" t="s">
        <v>83</v>
      </c>
      <c r="C251" s="26" t="s">
        <v>282</v>
      </c>
      <c r="D251" s="26" t="s">
        <v>46</v>
      </c>
      <c r="E251" s="26" t="s">
        <v>82</v>
      </c>
      <c r="F251" s="27" t="s">
        <v>84</v>
      </c>
      <c r="G251" s="27"/>
      <c r="H251" s="23">
        <f t="shared" si="25"/>
        <v>820</v>
      </c>
      <c r="I251" s="23">
        <f t="shared" si="25"/>
        <v>820</v>
      </c>
      <c r="J251" s="23">
        <f t="shared" si="25"/>
        <v>820</v>
      </c>
    </row>
    <row r="252" spans="1:10" ht="12.75">
      <c r="A252" s="20"/>
      <c r="B252" s="21" t="s">
        <v>85</v>
      </c>
      <c r="C252" s="26" t="s">
        <v>282</v>
      </c>
      <c r="D252" s="26" t="s">
        <v>46</v>
      </c>
      <c r="E252" s="26" t="s">
        <v>82</v>
      </c>
      <c r="F252" s="27" t="s">
        <v>84</v>
      </c>
      <c r="G252" s="27" t="s">
        <v>86</v>
      </c>
      <c r="H252" s="23">
        <v>820</v>
      </c>
      <c r="I252" s="23">
        <v>820</v>
      </c>
      <c r="J252" s="23">
        <v>820</v>
      </c>
    </row>
    <row r="253" spans="1:10" ht="12.75">
      <c r="A253" s="20"/>
      <c r="B253" s="21" t="s">
        <v>289</v>
      </c>
      <c r="C253" s="21" t="s">
        <v>282</v>
      </c>
      <c r="D253" s="21" t="s">
        <v>46</v>
      </c>
      <c r="E253" s="21" t="s">
        <v>235</v>
      </c>
      <c r="F253" s="22" t="s">
        <v>17</v>
      </c>
      <c r="G253" s="22" t="s">
        <v>17</v>
      </c>
      <c r="H253" s="23">
        <f aca="true" t="shared" si="26" ref="H253:J254">H254</f>
        <v>1000.8000000000001</v>
      </c>
      <c r="I253" s="23">
        <f t="shared" si="26"/>
        <v>1000.8000000000001</v>
      </c>
      <c r="J253" s="23">
        <f t="shared" si="26"/>
        <v>999.9</v>
      </c>
    </row>
    <row r="254" spans="1:10" ht="23.25">
      <c r="A254" s="20"/>
      <c r="B254" s="21" t="s">
        <v>290</v>
      </c>
      <c r="C254" s="21" t="s">
        <v>282</v>
      </c>
      <c r="D254" s="21" t="s">
        <v>46</v>
      </c>
      <c r="E254" s="21" t="s">
        <v>235</v>
      </c>
      <c r="F254" s="22" t="s">
        <v>291</v>
      </c>
      <c r="G254" s="22" t="s">
        <v>17</v>
      </c>
      <c r="H254" s="23">
        <f t="shared" si="26"/>
        <v>1000.8000000000001</v>
      </c>
      <c r="I254" s="23">
        <f t="shared" si="26"/>
        <v>1000.8000000000001</v>
      </c>
      <c r="J254" s="23">
        <f t="shared" si="26"/>
        <v>999.9</v>
      </c>
    </row>
    <row r="255" spans="1:10" ht="12.75">
      <c r="A255" s="20"/>
      <c r="B255" s="21" t="s">
        <v>292</v>
      </c>
      <c r="C255" s="21" t="s">
        <v>282</v>
      </c>
      <c r="D255" s="21" t="s">
        <v>46</v>
      </c>
      <c r="E255" s="21" t="s">
        <v>235</v>
      </c>
      <c r="F255" s="22" t="s">
        <v>291</v>
      </c>
      <c r="G255" s="22" t="s">
        <v>293</v>
      </c>
      <c r="H255" s="23">
        <v>1000.8</v>
      </c>
      <c r="I255" s="23">
        <v>1000.8</v>
      </c>
      <c r="J255" s="24">
        <v>999.9</v>
      </c>
    </row>
    <row r="256" spans="1:10" ht="12.75">
      <c r="A256" s="20"/>
      <c r="B256" s="21" t="s">
        <v>93</v>
      </c>
      <c r="C256" s="21">
        <v>166</v>
      </c>
      <c r="D256" s="21" t="s">
        <v>48</v>
      </c>
      <c r="E256" s="21"/>
      <c r="F256" s="22"/>
      <c r="G256" s="22"/>
      <c r="H256" s="23">
        <f>H257</f>
        <v>1436</v>
      </c>
      <c r="I256" s="23">
        <f>I257</f>
        <v>1436</v>
      </c>
      <c r="J256" s="23">
        <f>J257</f>
        <v>1435.6</v>
      </c>
    </row>
    <row r="257" spans="1:10" ht="12.75">
      <c r="A257" s="25"/>
      <c r="B257" s="21" t="s">
        <v>102</v>
      </c>
      <c r="C257" s="21">
        <v>166</v>
      </c>
      <c r="D257" s="21" t="s">
        <v>48</v>
      </c>
      <c r="E257" s="21" t="s">
        <v>42</v>
      </c>
      <c r="F257" s="22" t="s">
        <v>17</v>
      </c>
      <c r="G257" s="22" t="s">
        <v>17</v>
      </c>
      <c r="H257" s="23">
        <f>H258+H260</f>
        <v>1436</v>
      </c>
      <c r="I257" s="23">
        <f>I258+I260</f>
        <v>1436</v>
      </c>
      <c r="J257" s="23">
        <f>J258+J260</f>
        <v>1435.6</v>
      </c>
    </row>
    <row r="258" spans="1:10" ht="12.75">
      <c r="A258" s="25"/>
      <c r="B258" s="21" t="s">
        <v>103</v>
      </c>
      <c r="C258" s="21">
        <v>166</v>
      </c>
      <c r="D258" s="21" t="s">
        <v>48</v>
      </c>
      <c r="E258" s="21" t="s">
        <v>42</v>
      </c>
      <c r="F258" s="22" t="s">
        <v>104</v>
      </c>
      <c r="G258" s="22" t="s">
        <v>17</v>
      </c>
      <c r="H258" s="23">
        <f>H259</f>
        <v>870.7</v>
      </c>
      <c r="I258" s="23">
        <f>I259</f>
        <v>870.7</v>
      </c>
      <c r="J258" s="23">
        <f>J259</f>
        <v>870.4</v>
      </c>
    </row>
    <row r="259" spans="1:10" ht="12.75">
      <c r="A259" s="25"/>
      <c r="B259" s="21" t="s">
        <v>105</v>
      </c>
      <c r="C259" s="21">
        <v>166</v>
      </c>
      <c r="D259" s="21" t="s">
        <v>48</v>
      </c>
      <c r="E259" s="21" t="s">
        <v>42</v>
      </c>
      <c r="F259" s="22" t="s">
        <v>104</v>
      </c>
      <c r="G259" s="22" t="s">
        <v>106</v>
      </c>
      <c r="H259" s="23">
        <v>870.7</v>
      </c>
      <c r="I259" s="23">
        <v>870.7</v>
      </c>
      <c r="J259" s="24">
        <v>870.4</v>
      </c>
    </row>
    <row r="260" spans="1:10" ht="12.75">
      <c r="A260" s="25"/>
      <c r="B260" s="26" t="s">
        <v>107</v>
      </c>
      <c r="C260" s="26" t="s">
        <v>294</v>
      </c>
      <c r="D260" s="26" t="s">
        <v>68</v>
      </c>
      <c r="E260" s="26" t="s">
        <v>295</v>
      </c>
      <c r="F260" s="27" t="s">
        <v>296</v>
      </c>
      <c r="G260" s="27"/>
      <c r="H260" s="23">
        <f>H261</f>
        <v>565.3000000000001</v>
      </c>
      <c r="I260" s="23">
        <f>I261</f>
        <v>565.3000000000001</v>
      </c>
      <c r="J260" s="23">
        <f>J261</f>
        <v>565.2</v>
      </c>
    </row>
    <row r="261" spans="1:10" ht="38.25" customHeight="1">
      <c r="A261" s="25"/>
      <c r="B261" s="26" t="s">
        <v>110</v>
      </c>
      <c r="C261" s="26" t="s">
        <v>294</v>
      </c>
      <c r="D261" s="26" t="s">
        <v>68</v>
      </c>
      <c r="E261" s="26" t="s">
        <v>295</v>
      </c>
      <c r="F261" s="27" t="s">
        <v>296</v>
      </c>
      <c r="G261" s="27" t="s">
        <v>297</v>
      </c>
      <c r="H261" s="23">
        <v>565.3000000000001</v>
      </c>
      <c r="I261" s="23">
        <v>565.3000000000001</v>
      </c>
      <c r="J261" s="24">
        <v>565.2</v>
      </c>
    </row>
    <row r="262" spans="1:10" s="15" customFormat="1" ht="16.5" customHeight="1">
      <c r="A262" s="16">
        <v>10</v>
      </c>
      <c r="B262" s="17" t="s">
        <v>298</v>
      </c>
      <c r="C262" s="48">
        <v>175</v>
      </c>
      <c r="D262" s="17" t="s">
        <v>17</v>
      </c>
      <c r="E262" s="17" t="s">
        <v>17</v>
      </c>
      <c r="F262" s="18" t="s">
        <v>17</v>
      </c>
      <c r="G262" s="18" t="s">
        <v>17</v>
      </c>
      <c r="H262" s="19">
        <f>H263+H267</f>
        <v>12857.600000000002</v>
      </c>
      <c r="I262" s="19">
        <f>I263+I267</f>
        <v>12864.7</v>
      </c>
      <c r="J262" s="19">
        <f>J263+J267</f>
        <v>12863.600000000002</v>
      </c>
    </row>
    <row r="263" spans="1:10" ht="12.75">
      <c r="A263" s="20"/>
      <c r="B263" s="21" t="s">
        <v>18</v>
      </c>
      <c r="C263" s="48">
        <v>175</v>
      </c>
      <c r="D263" s="21" t="s">
        <v>19</v>
      </c>
      <c r="E263" s="21" t="s">
        <v>17</v>
      </c>
      <c r="F263" s="22" t="s">
        <v>17</v>
      </c>
      <c r="G263" s="22" t="s">
        <v>17</v>
      </c>
      <c r="H263" s="23">
        <f aca="true" t="shared" si="27" ref="H263:J265">H264</f>
        <v>291.2</v>
      </c>
      <c r="I263" s="23">
        <f t="shared" si="27"/>
        <v>291.2</v>
      </c>
      <c r="J263" s="23">
        <f t="shared" si="27"/>
        <v>291.2</v>
      </c>
    </row>
    <row r="264" spans="1:10" ht="12.75">
      <c r="A264" s="20"/>
      <c r="B264" s="21" t="s">
        <v>30</v>
      </c>
      <c r="C264" s="48">
        <v>175</v>
      </c>
      <c r="D264" s="21" t="s">
        <v>19</v>
      </c>
      <c r="E264" s="21" t="s">
        <v>31</v>
      </c>
      <c r="F264" s="22" t="s">
        <v>17</v>
      </c>
      <c r="G264" s="22" t="s">
        <v>17</v>
      </c>
      <c r="H264" s="23">
        <f t="shared" si="27"/>
        <v>291.2</v>
      </c>
      <c r="I264" s="23">
        <f t="shared" si="27"/>
        <v>291.2</v>
      </c>
      <c r="J264" s="23">
        <f t="shared" si="27"/>
        <v>291.2</v>
      </c>
    </row>
    <row r="265" spans="1:10" ht="12.75">
      <c r="A265" s="20"/>
      <c r="B265" s="21" t="s">
        <v>35</v>
      </c>
      <c r="C265" s="48">
        <v>175</v>
      </c>
      <c r="D265" s="21" t="s">
        <v>19</v>
      </c>
      <c r="E265" s="21" t="s">
        <v>31</v>
      </c>
      <c r="F265" s="22" t="s">
        <v>36</v>
      </c>
      <c r="G265" s="22" t="s">
        <v>17</v>
      </c>
      <c r="H265" s="23">
        <f t="shared" si="27"/>
        <v>291.2</v>
      </c>
      <c r="I265" s="23">
        <f t="shared" si="27"/>
        <v>291.2</v>
      </c>
      <c r="J265" s="23">
        <f t="shared" si="27"/>
        <v>291.2</v>
      </c>
    </row>
    <row r="266" spans="1:10" ht="12.75">
      <c r="A266" s="20"/>
      <c r="B266" s="21" t="s">
        <v>37</v>
      </c>
      <c r="C266" s="48">
        <v>175</v>
      </c>
      <c r="D266" s="21" t="s">
        <v>19</v>
      </c>
      <c r="E266" s="21" t="s">
        <v>31</v>
      </c>
      <c r="F266" s="22" t="s">
        <v>36</v>
      </c>
      <c r="G266" s="22" t="s">
        <v>38</v>
      </c>
      <c r="H266" s="23">
        <v>291.2</v>
      </c>
      <c r="I266" s="24">
        <f>H266</f>
        <v>291.2</v>
      </c>
      <c r="J266" s="24">
        <v>291.2</v>
      </c>
    </row>
    <row r="267" spans="1:10" ht="12.75">
      <c r="A267" s="20"/>
      <c r="B267" s="21" t="s">
        <v>155</v>
      </c>
      <c r="C267" s="48">
        <v>175</v>
      </c>
      <c r="D267" s="21" t="s">
        <v>131</v>
      </c>
      <c r="E267" s="21" t="s">
        <v>17</v>
      </c>
      <c r="F267" s="22" t="s">
        <v>17</v>
      </c>
      <c r="G267" s="22" t="s">
        <v>17</v>
      </c>
      <c r="H267" s="23">
        <f>H268+H271</f>
        <v>12566.400000000001</v>
      </c>
      <c r="I267" s="23">
        <f>I268+I271</f>
        <v>12573.5</v>
      </c>
      <c r="J267" s="23">
        <f>J268+J271</f>
        <v>12572.400000000001</v>
      </c>
    </row>
    <row r="268" spans="1:10" ht="12.75">
      <c r="A268" s="20"/>
      <c r="B268" s="21" t="s">
        <v>299</v>
      </c>
      <c r="C268" s="48">
        <v>175</v>
      </c>
      <c r="D268" s="21" t="s">
        <v>131</v>
      </c>
      <c r="E268" s="21" t="s">
        <v>42</v>
      </c>
      <c r="F268" s="22" t="s">
        <v>17</v>
      </c>
      <c r="G268" s="22" t="s">
        <v>17</v>
      </c>
      <c r="H268" s="23">
        <f aca="true" t="shared" si="28" ref="H268:J269">H269</f>
        <v>9359.300000000001</v>
      </c>
      <c r="I268" s="23">
        <f t="shared" si="28"/>
        <v>9366.4</v>
      </c>
      <c r="J268" s="23">
        <f t="shared" si="28"/>
        <v>9365.800000000001</v>
      </c>
    </row>
    <row r="269" spans="1:10" ht="15.75" customHeight="1">
      <c r="A269" s="20"/>
      <c r="B269" s="21" t="s">
        <v>300</v>
      </c>
      <c r="C269" s="48">
        <v>175</v>
      </c>
      <c r="D269" s="21" t="s">
        <v>131</v>
      </c>
      <c r="E269" s="21" t="s">
        <v>42</v>
      </c>
      <c r="F269" s="22" t="s">
        <v>301</v>
      </c>
      <c r="G269" s="22" t="s">
        <v>17</v>
      </c>
      <c r="H269" s="23">
        <f t="shared" si="28"/>
        <v>9359.300000000001</v>
      </c>
      <c r="I269" s="23">
        <f t="shared" si="28"/>
        <v>9366.4</v>
      </c>
      <c r="J269" s="23">
        <f t="shared" si="28"/>
        <v>9365.800000000001</v>
      </c>
    </row>
    <row r="270" spans="1:10" ht="23.25">
      <c r="A270" s="20"/>
      <c r="B270" s="21" t="s">
        <v>302</v>
      </c>
      <c r="C270" s="48">
        <v>175</v>
      </c>
      <c r="D270" s="21" t="s">
        <v>131</v>
      </c>
      <c r="E270" s="21" t="s">
        <v>42</v>
      </c>
      <c r="F270" s="22" t="s">
        <v>301</v>
      </c>
      <c r="G270" s="22" t="s">
        <v>303</v>
      </c>
      <c r="H270" s="23">
        <v>9359.300000000001</v>
      </c>
      <c r="I270" s="24">
        <v>9366.4</v>
      </c>
      <c r="J270" s="24">
        <v>9365.800000000001</v>
      </c>
    </row>
    <row r="271" spans="1:10" ht="12.75">
      <c r="A271" s="20"/>
      <c r="B271" s="21" t="s">
        <v>165</v>
      </c>
      <c r="C271" s="48">
        <v>175</v>
      </c>
      <c r="D271" s="21" t="s">
        <v>131</v>
      </c>
      <c r="E271" s="21" t="s">
        <v>46</v>
      </c>
      <c r="F271" s="22" t="s">
        <v>17</v>
      </c>
      <c r="G271" s="22" t="s">
        <v>17</v>
      </c>
      <c r="H271" s="23">
        <f>H272+H274</f>
        <v>3207.1</v>
      </c>
      <c r="I271" s="23">
        <f>I272+I274</f>
        <v>3207.1</v>
      </c>
      <c r="J271" s="23">
        <f>J272+J274</f>
        <v>3206.6</v>
      </c>
    </row>
    <row r="272" spans="1:10" ht="12.75">
      <c r="A272" s="20"/>
      <c r="B272" s="21" t="s">
        <v>22</v>
      </c>
      <c r="C272" s="48">
        <v>175</v>
      </c>
      <c r="D272" s="21" t="s">
        <v>131</v>
      </c>
      <c r="E272" s="21" t="s">
        <v>46</v>
      </c>
      <c r="F272" s="22" t="s">
        <v>23</v>
      </c>
      <c r="G272" s="22" t="s">
        <v>17</v>
      </c>
      <c r="H272" s="23">
        <f>H273</f>
        <v>2901.6</v>
      </c>
      <c r="I272" s="23">
        <f>I273</f>
        <v>2901.6</v>
      </c>
      <c r="J272" s="23">
        <f>J273</f>
        <v>2901.4</v>
      </c>
    </row>
    <row r="273" spans="1:10" ht="12.75">
      <c r="A273" s="20"/>
      <c r="B273" s="21" t="s">
        <v>24</v>
      </c>
      <c r="C273" s="48">
        <v>175</v>
      </c>
      <c r="D273" s="21" t="s">
        <v>131</v>
      </c>
      <c r="E273" s="21" t="s">
        <v>46</v>
      </c>
      <c r="F273" s="22" t="s">
        <v>23</v>
      </c>
      <c r="G273" s="22" t="s">
        <v>25</v>
      </c>
      <c r="H273" s="23">
        <v>2901.6</v>
      </c>
      <c r="I273" s="24">
        <f>H273</f>
        <v>2901.6</v>
      </c>
      <c r="J273" s="24">
        <v>2901.4</v>
      </c>
    </row>
    <row r="274" spans="1:10" ht="12.75">
      <c r="A274" s="20"/>
      <c r="B274" s="21" t="s">
        <v>182</v>
      </c>
      <c r="C274" s="48">
        <v>175</v>
      </c>
      <c r="D274" s="21" t="s">
        <v>131</v>
      </c>
      <c r="E274" s="21" t="s">
        <v>46</v>
      </c>
      <c r="F274" s="22">
        <v>7950000</v>
      </c>
      <c r="G274" s="22"/>
      <c r="H274" s="23">
        <f>H275</f>
        <v>305.5</v>
      </c>
      <c r="I274" s="23">
        <f>I275</f>
        <v>305.5</v>
      </c>
      <c r="J274" s="23">
        <f>J275</f>
        <v>305.2</v>
      </c>
    </row>
    <row r="275" spans="1:10" ht="23.25">
      <c r="A275" s="20"/>
      <c r="B275" s="21" t="s">
        <v>304</v>
      </c>
      <c r="C275" s="48">
        <v>175</v>
      </c>
      <c r="D275" s="21" t="s">
        <v>131</v>
      </c>
      <c r="E275" s="21" t="s">
        <v>46</v>
      </c>
      <c r="F275" s="22">
        <v>7950000</v>
      </c>
      <c r="G275" s="22">
        <v>455</v>
      </c>
      <c r="H275" s="23">
        <v>305.5</v>
      </c>
      <c r="I275" s="24">
        <f>H275</f>
        <v>305.5</v>
      </c>
      <c r="J275" s="24">
        <v>305.2</v>
      </c>
    </row>
    <row r="276" spans="1:10" s="15" customFormat="1" ht="23.25">
      <c r="A276" s="16">
        <v>11</v>
      </c>
      <c r="B276" s="17" t="s">
        <v>305</v>
      </c>
      <c r="C276" s="17" t="s">
        <v>306</v>
      </c>
      <c r="D276" s="17" t="s">
        <v>17</v>
      </c>
      <c r="E276" s="17" t="s">
        <v>17</v>
      </c>
      <c r="F276" s="18" t="s">
        <v>17</v>
      </c>
      <c r="G276" s="18" t="s">
        <v>17</v>
      </c>
      <c r="H276" s="19">
        <f aca="true" t="shared" si="29" ref="H276:J278">H277</f>
        <v>10142</v>
      </c>
      <c r="I276" s="19">
        <f t="shared" si="29"/>
        <v>10211.8</v>
      </c>
      <c r="J276" s="19">
        <f t="shared" si="29"/>
        <v>10198.6</v>
      </c>
    </row>
    <row r="277" spans="1:10" ht="12.75">
      <c r="A277" s="20"/>
      <c r="B277" s="21" t="s">
        <v>307</v>
      </c>
      <c r="C277" s="21" t="s">
        <v>306</v>
      </c>
      <c r="D277" s="21" t="s">
        <v>21</v>
      </c>
      <c r="E277" s="21" t="s">
        <v>17</v>
      </c>
      <c r="F277" s="22" t="s">
        <v>17</v>
      </c>
      <c r="G277" s="22" t="s">
        <v>17</v>
      </c>
      <c r="H277" s="23">
        <f t="shared" si="29"/>
        <v>10142</v>
      </c>
      <c r="I277" s="23">
        <f t="shared" si="29"/>
        <v>10211.8</v>
      </c>
      <c r="J277" s="23">
        <f t="shared" si="29"/>
        <v>10198.6</v>
      </c>
    </row>
    <row r="278" spans="1:10" ht="23.25">
      <c r="A278" s="20"/>
      <c r="B278" s="21" t="s">
        <v>308</v>
      </c>
      <c r="C278" s="21" t="s">
        <v>306</v>
      </c>
      <c r="D278" s="21" t="s">
        <v>21</v>
      </c>
      <c r="E278" s="21" t="s">
        <v>131</v>
      </c>
      <c r="F278" s="22" t="s">
        <v>17</v>
      </c>
      <c r="G278" s="22" t="s">
        <v>17</v>
      </c>
      <c r="H278" s="23">
        <f t="shared" si="29"/>
        <v>10142</v>
      </c>
      <c r="I278" s="23">
        <f t="shared" si="29"/>
        <v>10211.8</v>
      </c>
      <c r="J278" s="23">
        <f t="shared" si="29"/>
        <v>10198.6</v>
      </c>
    </row>
    <row r="279" spans="1:10" ht="23.25">
      <c r="A279" s="20"/>
      <c r="B279" s="21" t="s">
        <v>309</v>
      </c>
      <c r="C279" s="21" t="s">
        <v>306</v>
      </c>
      <c r="D279" s="21" t="s">
        <v>21</v>
      </c>
      <c r="E279" s="21" t="s">
        <v>131</v>
      </c>
      <c r="F279" s="22" t="s">
        <v>310</v>
      </c>
      <c r="G279" s="22" t="s">
        <v>17</v>
      </c>
      <c r="H279" s="23">
        <f>H280+H282+H281</f>
        <v>10142</v>
      </c>
      <c r="I279" s="23">
        <f>I280+I282+I281</f>
        <v>10211.8</v>
      </c>
      <c r="J279" s="23">
        <f>J280+J282+J281</f>
        <v>10198.6</v>
      </c>
    </row>
    <row r="280" spans="1:10" ht="27" customHeight="1">
      <c r="A280" s="20"/>
      <c r="B280" s="21" t="s">
        <v>311</v>
      </c>
      <c r="C280" s="26" t="s">
        <v>312</v>
      </c>
      <c r="D280" s="21" t="s">
        <v>21</v>
      </c>
      <c r="E280" s="21" t="s">
        <v>131</v>
      </c>
      <c r="F280" s="22" t="s">
        <v>310</v>
      </c>
      <c r="G280" s="22">
        <v>260</v>
      </c>
      <c r="H280" s="23">
        <f>I280</f>
        <v>169.5</v>
      </c>
      <c r="I280" s="23">
        <v>169.5</v>
      </c>
      <c r="J280" s="23">
        <v>169.5</v>
      </c>
    </row>
    <row r="281" spans="1:10" ht="23.25">
      <c r="A281" s="20"/>
      <c r="B281" s="21" t="s">
        <v>313</v>
      </c>
      <c r="C281" s="26" t="s">
        <v>312</v>
      </c>
      <c r="D281" s="21" t="s">
        <v>21</v>
      </c>
      <c r="E281" s="21" t="s">
        <v>131</v>
      </c>
      <c r="F281" s="22" t="s">
        <v>310</v>
      </c>
      <c r="G281" s="22">
        <v>262</v>
      </c>
      <c r="H281" s="23">
        <v>0</v>
      </c>
      <c r="I281" s="23">
        <v>69.8</v>
      </c>
      <c r="J281" s="23">
        <v>69.9</v>
      </c>
    </row>
    <row r="282" spans="1:10" ht="12.75">
      <c r="A282" s="20"/>
      <c r="B282" s="21" t="s">
        <v>56</v>
      </c>
      <c r="C282" s="21" t="s">
        <v>306</v>
      </c>
      <c r="D282" s="21" t="s">
        <v>21</v>
      </c>
      <c r="E282" s="21" t="s">
        <v>131</v>
      </c>
      <c r="F282" s="22" t="s">
        <v>310</v>
      </c>
      <c r="G282" s="22" t="s">
        <v>57</v>
      </c>
      <c r="H282" s="23">
        <f>I282</f>
        <v>9972.5</v>
      </c>
      <c r="I282" s="24">
        <v>9972.5</v>
      </c>
      <c r="J282" s="24">
        <v>9959.2</v>
      </c>
    </row>
    <row r="283" spans="1:10" s="15" customFormat="1" ht="12.75">
      <c r="A283" s="16">
        <v>12</v>
      </c>
      <c r="B283" s="17" t="s">
        <v>314</v>
      </c>
      <c r="C283" s="17" t="s">
        <v>315</v>
      </c>
      <c r="D283" s="17" t="s">
        <v>17</v>
      </c>
      <c r="E283" s="17" t="s">
        <v>17</v>
      </c>
      <c r="F283" s="18" t="s">
        <v>17</v>
      </c>
      <c r="G283" s="18" t="s">
        <v>17</v>
      </c>
      <c r="H283" s="19">
        <f aca="true" t="shared" si="30" ref="H283:J285">H284</f>
        <v>4174.700000000001</v>
      </c>
      <c r="I283" s="19">
        <f t="shared" si="30"/>
        <v>4174.700000000001</v>
      </c>
      <c r="J283" s="19">
        <f t="shared" si="30"/>
        <v>4169.5</v>
      </c>
    </row>
    <row r="284" spans="1:10" ht="12.75">
      <c r="A284" s="20"/>
      <c r="B284" s="21" t="s">
        <v>18</v>
      </c>
      <c r="C284" s="21" t="s">
        <v>315</v>
      </c>
      <c r="D284" s="21" t="s">
        <v>19</v>
      </c>
      <c r="E284" s="21" t="s">
        <v>17</v>
      </c>
      <c r="F284" s="22" t="s">
        <v>17</v>
      </c>
      <c r="G284" s="22" t="s">
        <v>17</v>
      </c>
      <c r="H284" s="23">
        <f t="shared" si="30"/>
        <v>4174.700000000001</v>
      </c>
      <c r="I284" s="23">
        <f t="shared" si="30"/>
        <v>4174.700000000001</v>
      </c>
      <c r="J284" s="23">
        <f t="shared" si="30"/>
        <v>4169.5</v>
      </c>
    </row>
    <row r="285" spans="1:10" ht="23.25">
      <c r="A285" s="20"/>
      <c r="B285" s="21" t="s">
        <v>225</v>
      </c>
      <c r="C285" s="21" t="s">
        <v>315</v>
      </c>
      <c r="D285" s="21" t="s">
        <v>19</v>
      </c>
      <c r="E285" s="21" t="s">
        <v>181</v>
      </c>
      <c r="F285" s="22" t="s">
        <v>17</v>
      </c>
      <c r="G285" s="22" t="s">
        <v>17</v>
      </c>
      <c r="H285" s="23">
        <f t="shared" si="30"/>
        <v>4174.700000000001</v>
      </c>
      <c r="I285" s="23">
        <f t="shared" si="30"/>
        <v>4174.700000000001</v>
      </c>
      <c r="J285" s="23">
        <f t="shared" si="30"/>
        <v>4169.5</v>
      </c>
    </row>
    <row r="286" spans="1:10" ht="12.75">
      <c r="A286" s="20"/>
      <c r="B286" s="21" t="s">
        <v>22</v>
      </c>
      <c r="C286" s="21" t="s">
        <v>315</v>
      </c>
      <c r="D286" s="21" t="s">
        <v>19</v>
      </c>
      <c r="E286" s="21" t="s">
        <v>181</v>
      </c>
      <c r="F286" s="22" t="s">
        <v>23</v>
      </c>
      <c r="G286" s="22" t="s">
        <v>17</v>
      </c>
      <c r="H286" s="23">
        <f>H287+H288</f>
        <v>4174.700000000001</v>
      </c>
      <c r="I286" s="23">
        <f>I287+I288</f>
        <v>4174.700000000001</v>
      </c>
      <c r="J286" s="23">
        <f>J287+J288</f>
        <v>4169.5</v>
      </c>
    </row>
    <row r="287" spans="1:10" ht="12.75">
      <c r="A287" s="20"/>
      <c r="B287" s="21" t="s">
        <v>24</v>
      </c>
      <c r="C287" s="21" t="s">
        <v>315</v>
      </c>
      <c r="D287" s="21" t="s">
        <v>19</v>
      </c>
      <c r="E287" s="21" t="s">
        <v>181</v>
      </c>
      <c r="F287" s="22" t="s">
        <v>23</v>
      </c>
      <c r="G287" s="22" t="s">
        <v>25</v>
      </c>
      <c r="H287" s="23">
        <v>3667.2</v>
      </c>
      <c r="I287" s="24">
        <f>H287</f>
        <v>3667.2000000000003</v>
      </c>
      <c r="J287" s="24">
        <v>3663.7</v>
      </c>
    </row>
    <row r="288" spans="1:10" ht="23.25">
      <c r="A288" s="20"/>
      <c r="B288" s="21" t="s">
        <v>316</v>
      </c>
      <c r="C288" s="21" t="s">
        <v>315</v>
      </c>
      <c r="D288" s="21" t="s">
        <v>19</v>
      </c>
      <c r="E288" s="21" t="s">
        <v>181</v>
      </c>
      <c r="F288" s="22" t="s">
        <v>23</v>
      </c>
      <c r="G288" s="22" t="s">
        <v>317</v>
      </c>
      <c r="H288" s="23">
        <v>507.5</v>
      </c>
      <c r="I288" s="24">
        <f>H288</f>
        <v>507.5</v>
      </c>
      <c r="J288" s="24">
        <v>505.8</v>
      </c>
    </row>
    <row r="289" spans="1:10" s="15" customFormat="1" ht="23.25">
      <c r="A289" s="16">
        <v>13</v>
      </c>
      <c r="B289" s="17" t="s">
        <v>318</v>
      </c>
      <c r="C289" s="17">
        <v>317</v>
      </c>
      <c r="D289" s="17" t="s">
        <v>17</v>
      </c>
      <c r="E289" s="17" t="s">
        <v>17</v>
      </c>
      <c r="F289" s="18" t="s">
        <v>17</v>
      </c>
      <c r="G289" s="18" t="s">
        <v>17</v>
      </c>
      <c r="H289" s="19">
        <f>H290+H294</f>
        <v>3277.7999999999997</v>
      </c>
      <c r="I289" s="19">
        <f>I290+I294</f>
        <v>3277.7999999999997</v>
      </c>
      <c r="J289" s="19">
        <f>J290+J294</f>
        <v>3277.7</v>
      </c>
    </row>
    <row r="290" spans="1:10" ht="12.75">
      <c r="A290" s="20"/>
      <c r="B290" s="21" t="s">
        <v>18</v>
      </c>
      <c r="C290" s="21">
        <v>317</v>
      </c>
      <c r="D290" s="21" t="s">
        <v>19</v>
      </c>
      <c r="E290" s="21" t="s">
        <v>17</v>
      </c>
      <c r="F290" s="22" t="s">
        <v>17</v>
      </c>
      <c r="G290" s="22" t="s">
        <v>17</v>
      </c>
      <c r="H290" s="23">
        <f aca="true" t="shared" si="31" ref="H290:J292">H291</f>
        <v>3036.6</v>
      </c>
      <c r="I290" s="23">
        <f t="shared" si="31"/>
        <v>3036.6</v>
      </c>
      <c r="J290" s="23">
        <f t="shared" si="31"/>
        <v>3036.6</v>
      </c>
    </row>
    <row r="291" spans="1:10" ht="12.75">
      <c r="A291" s="20"/>
      <c r="B291" s="21" t="s">
        <v>30</v>
      </c>
      <c r="C291" s="21">
        <v>317</v>
      </c>
      <c r="D291" s="21" t="s">
        <v>19</v>
      </c>
      <c r="E291" s="21" t="s">
        <v>31</v>
      </c>
      <c r="F291" s="22" t="s">
        <v>17</v>
      </c>
      <c r="G291" s="22" t="s">
        <v>17</v>
      </c>
      <c r="H291" s="23">
        <f t="shared" si="31"/>
        <v>3036.6</v>
      </c>
      <c r="I291" s="23">
        <f t="shared" si="31"/>
        <v>3036.6</v>
      </c>
      <c r="J291" s="23">
        <f t="shared" si="31"/>
        <v>3036.6</v>
      </c>
    </row>
    <row r="292" spans="1:10" ht="12.75">
      <c r="A292" s="20"/>
      <c r="B292" s="21" t="s">
        <v>49</v>
      </c>
      <c r="C292" s="21">
        <v>317</v>
      </c>
      <c r="D292" s="21" t="s">
        <v>19</v>
      </c>
      <c r="E292" s="21" t="s">
        <v>31</v>
      </c>
      <c r="F292" s="22">
        <v>5190000</v>
      </c>
      <c r="G292" s="22" t="s">
        <v>17</v>
      </c>
      <c r="H292" s="23">
        <f t="shared" si="31"/>
        <v>3036.6</v>
      </c>
      <c r="I292" s="23">
        <f t="shared" si="31"/>
        <v>3036.6</v>
      </c>
      <c r="J292" s="23">
        <f t="shared" si="31"/>
        <v>3036.6</v>
      </c>
    </row>
    <row r="293" spans="1:10" ht="12.75">
      <c r="A293" s="20"/>
      <c r="B293" s="21" t="s">
        <v>319</v>
      </c>
      <c r="C293" s="21">
        <v>317</v>
      </c>
      <c r="D293" s="21" t="s">
        <v>19</v>
      </c>
      <c r="E293" s="21" t="s">
        <v>31</v>
      </c>
      <c r="F293" s="22">
        <v>5190000</v>
      </c>
      <c r="G293" s="22" t="s">
        <v>320</v>
      </c>
      <c r="H293" s="23">
        <v>3036.6</v>
      </c>
      <c r="I293" s="24">
        <f>H293</f>
        <v>3036.6</v>
      </c>
      <c r="J293" s="24">
        <v>3036.6</v>
      </c>
    </row>
    <row r="294" spans="1:10" ht="12.75">
      <c r="A294" s="20"/>
      <c r="B294" s="21" t="s">
        <v>307</v>
      </c>
      <c r="C294" s="21">
        <v>317</v>
      </c>
      <c r="D294" s="49" t="s">
        <v>21</v>
      </c>
      <c r="E294" s="21"/>
      <c r="F294" s="22"/>
      <c r="G294" s="22"/>
      <c r="H294" s="23">
        <f aca="true" t="shared" si="32" ref="H294:J296">H295</f>
        <v>241.20000000000002</v>
      </c>
      <c r="I294" s="23">
        <f t="shared" si="32"/>
        <v>241.20000000000002</v>
      </c>
      <c r="J294" s="23">
        <f t="shared" si="32"/>
        <v>241.1</v>
      </c>
    </row>
    <row r="295" spans="1:10" ht="12.75">
      <c r="A295" s="20"/>
      <c r="B295" s="49" t="s">
        <v>321</v>
      </c>
      <c r="C295" s="21">
        <v>317</v>
      </c>
      <c r="D295" s="49" t="s">
        <v>21</v>
      </c>
      <c r="E295" s="49" t="s">
        <v>46</v>
      </c>
      <c r="F295" s="50" t="s">
        <v>17</v>
      </c>
      <c r="G295" s="50" t="s">
        <v>17</v>
      </c>
      <c r="H295" s="23">
        <f t="shared" si="32"/>
        <v>241.20000000000002</v>
      </c>
      <c r="I295" s="23">
        <f t="shared" si="32"/>
        <v>241.20000000000002</v>
      </c>
      <c r="J295" s="23">
        <f t="shared" si="32"/>
        <v>241.1</v>
      </c>
    </row>
    <row r="296" spans="1:10" ht="12.75">
      <c r="A296" s="20"/>
      <c r="B296" s="49" t="s">
        <v>22</v>
      </c>
      <c r="C296" s="21">
        <v>317</v>
      </c>
      <c r="D296" s="49" t="s">
        <v>21</v>
      </c>
      <c r="E296" s="49" t="s">
        <v>46</v>
      </c>
      <c r="F296" s="50" t="s">
        <v>23</v>
      </c>
      <c r="G296" s="50" t="s">
        <v>17</v>
      </c>
      <c r="H296" s="23">
        <f t="shared" si="32"/>
        <v>241.20000000000002</v>
      </c>
      <c r="I296" s="23">
        <f t="shared" si="32"/>
        <v>241.20000000000002</v>
      </c>
      <c r="J296" s="23">
        <f t="shared" si="32"/>
        <v>241.1</v>
      </c>
    </row>
    <row r="297" spans="1:10" ht="12.75">
      <c r="A297" s="20"/>
      <c r="B297" s="49" t="s">
        <v>319</v>
      </c>
      <c r="C297" s="21">
        <v>317</v>
      </c>
      <c r="D297" s="49" t="s">
        <v>21</v>
      </c>
      <c r="E297" s="49" t="s">
        <v>46</v>
      </c>
      <c r="F297" s="50" t="s">
        <v>23</v>
      </c>
      <c r="G297" s="50" t="s">
        <v>320</v>
      </c>
      <c r="H297" s="23">
        <v>241.2</v>
      </c>
      <c r="I297" s="24">
        <f>H297</f>
        <v>241.20000000000002</v>
      </c>
      <c r="J297" s="24">
        <v>241.1</v>
      </c>
    </row>
    <row r="298" spans="1:10" s="15" customFormat="1" ht="12.75">
      <c r="A298" s="16"/>
      <c r="B298" s="17" t="s">
        <v>322</v>
      </c>
      <c r="C298" s="17" t="s">
        <v>323</v>
      </c>
      <c r="D298" s="17" t="s">
        <v>17</v>
      </c>
      <c r="E298" s="17" t="s">
        <v>17</v>
      </c>
      <c r="F298" s="18" t="s">
        <v>17</v>
      </c>
      <c r="G298" s="18" t="s">
        <v>17</v>
      </c>
      <c r="H298" s="19">
        <f>H289+H283+H276+H262+H239+H200+H185+H126+H110+H105+H22+H10+H146</f>
        <v>1843714.9000000001</v>
      </c>
      <c r="I298" s="19">
        <f>I289+I283+I276+I262+I239+I200+I185+I126+I110+I105+I22+I10+I146</f>
        <v>1861908.0000000002</v>
      </c>
      <c r="J298" s="19">
        <f>J289+J283+J276+J262+J239+J200+J185+J126+J110+J105+J22+J10+J146</f>
        <v>1828067.1</v>
      </c>
    </row>
    <row r="301" spans="1:7" s="51" customFormat="1" ht="12.75">
      <c r="A301" s="51" t="s">
        <v>324</v>
      </c>
      <c r="B301" s="52"/>
      <c r="C301" s="52"/>
      <c r="D301" s="52"/>
      <c r="F301" s="52"/>
      <c r="G301" s="52"/>
    </row>
    <row r="302" spans="1:8" ht="12.75">
      <c r="A302" s="1" t="s">
        <v>325</v>
      </c>
      <c r="H302" s="52" t="s">
        <v>326</v>
      </c>
    </row>
  </sheetData>
  <sheetProtection/>
  <mergeCells count="2">
    <mergeCell ref="A5:J5"/>
    <mergeCell ref="A6:J6"/>
  </mergeCells>
  <printOptions/>
  <pageMargins left="0.6201388888888889" right="0.24027777777777778" top="0.2902777777777778" bottom="0.24027777777777778" header="0.5118055555555556" footer="0.5118055555555556"/>
  <pageSetup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3"/>
  <sheetViews>
    <sheetView view="pageBreakPreview" zoomScaleSheetLayoutView="100" workbookViewId="0" topLeftCell="A1">
      <selection activeCell="H3" activeCellId="1" sqref="F3 H3"/>
    </sheetView>
  </sheetViews>
  <sheetFormatPr defaultColWidth="9.140625" defaultRowHeight="12.75"/>
  <cols>
    <col min="1" max="1" width="62.00390625" style="1" customWidth="1"/>
    <col min="2" max="2" width="3.140625" style="1" customWidth="1"/>
    <col min="3" max="3" width="3.421875" style="1" customWidth="1"/>
    <col min="4" max="4" width="8.28125" style="1" customWidth="1"/>
    <col min="5" max="5" width="4.140625" style="1" customWidth="1"/>
    <col min="6" max="6" width="15.421875" style="12" customWidth="1"/>
    <col min="7" max="7" width="11.00390625" style="1" customWidth="1"/>
    <col min="8" max="8" width="11.7109375" style="1" customWidth="1"/>
    <col min="9" max="16384" width="9.00390625" style="1" customWidth="1"/>
  </cols>
  <sheetData>
    <row r="1" spans="3:10" ht="12.75">
      <c r="C1" s="4"/>
      <c r="D1" s="9"/>
      <c r="F1" s="53"/>
      <c r="G1" s="54"/>
      <c r="H1" s="53" t="s">
        <v>327</v>
      </c>
      <c r="I1" s="54"/>
      <c r="J1" s="55"/>
    </row>
    <row r="2" spans="3:10" ht="12.75">
      <c r="C2" s="4"/>
      <c r="D2" s="56"/>
      <c r="F2" s="53"/>
      <c r="G2" s="54"/>
      <c r="H2" s="53" t="s">
        <v>328</v>
      </c>
      <c r="I2" s="54"/>
      <c r="J2" s="55"/>
    </row>
    <row r="3" spans="3:10" ht="12.75">
      <c r="C3" s="7"/>
      <c r="D3" s="9"/>
      <c r="F3" s="54"/>
      <c r="G3" s="57"/>
      <c r="H3" s="54" t="s">
        <v>329</v>
      </c>
      <c r="I3" s="57"/>
      <c r="J3" s="57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2.75">
      <c r="A5" s="11" t="s">
        <v>330</v>
      </c>
      <c r="B5" s="11"/>
      <c r="C5" s="11"/>
      <c r="D5" s="11"/>
      <c r="E5" s="11"/>
      <c r="F5" s="11"/>
      <c r="G5" s="11"/>
      <c r="H5" s="11"/>
    </row>
    <row r="6" spans="1:8" ht="12.75">
      <c r="A6" s="11" t="s">
        <v>331</v>
      </c>
      <c r="B6" s="11"/>
      <c r="C6" s="11"/>
      <c r="D6" s="11"/>
      <c r="E6" s="11"/>
      <c r="F6" s="11"/>
      <c r="G6" s="11"/>
      <c r="H6" s="11"/>
    </row>
    <row r="7" spans="1:8" ht="12.75">
      <c r="A7" s="11" t="s">
        <v>332</v>
      </c>
      <c r="B7" s="11"/>
      <c r="C7" s="11"/>
      <c r="D7" s="11"/>
      <c r="E7" s="11"/>
      <c r="F7" s="11"/>
      <c r="G7" s="11"/>
      <c r="H7" s="11"/>
    </row>
    <row r="9" ht="12.75">
      <c r="F9" s="12" t="s">
        <v>333</v>
      </c>
    </row>
    <row r="10" spans="1:8" s="11" customFormat="1" ht="136.5" customHeight="1">
      <c r="A10" s="14" t="s">
        <v>6</v>
      </c>
      <c r="B10" s="14" t="s">
        <v>334</v>
      </c>
      <c r="C10" s="14" t="s">
        <v>9</v>
      </c>
      <c r="D10" s="14" t="s">
        <v>10</v>
      </c>
      <c r="E10" s="14" t="s">
        <v>11</v>
      </c>
      <c r="F10" s="14" t="s">
        <v>12</v>
      </c>
      <c r="G10" s="14" t="s">
        <v>13</v>
      </c>
      <c r="H10" s="14" t="s">
        <v>14</v>
      </c>
    </row>
    <row r="11" spans="1:10" ht="16.5" customHeight="1">
      <c r="A11" s="17" t="s">
        <v>335</v>
      </c>
      <c r="B11" s="58" t="s">
        <v>19</v>
      </c>
      <c r="C11" s="58" t="s">
        <v>17</v>
      </c>
      <c r="D11" s="58" t="s">
        <v>17</v>
      </c>
      <c r="E11" s="58" t="s">
        <v>17</v>
      </c>
      <c r="F11" s="19">
        <f>SUM(F12,F15,F20,F23,F26,F30,F33)</f>
        <v>108543.7</v>
      </c>
      <c r="G11" s="19">
        <f>SUM(G12,G15,G20,G23,G26,G30,G33)</f>
        <v>108444.8</v>
      </c>
      <c r="H11" s="19">
        <f>SUM(H12,H15,H20,H23,H26,H30,H33)</f>
        <v>105755.3</v>
      </c>
      <c r="I11" s="3"/>
      <c r="J11" s="3"/>
    </row>
    <row r="12" spans="1:8" ht="23.25">
      <c r="A12" s="21" t="s">
        <v>336</v>
      </c>
      <c r="B12" s="27" t="s">
        <v>19</v>
      </c>
      <c r="C12" s="27" t="s">
        <v>42</v>
      </c>
      <c r="D12" s="27" t="s">
        <v>17</v>
      </c>
      <c r="E12" s="27" t="s">
        <v>17</v>
      </c>
      <c r="F12" s="23">
        <f>F13</f>
        <v>820.7</v>
      </c>
      <c r="G12" s="23">
        <f>G13</f>
        <v>820.7</v>
      </c>
      <c r="H12" s="23">
        <f>H13</f>
        <v>802.5</v>
      </c>
    </row>
    <row r="13" spans="1:8" ht="12.75">
      <c r="A13" s="21" t="s">
        <v>114</v>
      </c>
      <c r="B13" s="27" t="s">
        <v>19</v>
      </c>
      <c r="C13" s="27" t="s">
        <v>42</v>
      </c>
      <c r="D13" s="27" t="s">
        <v>23</v>
      </c>
      <c r="E13" s="27" t="s">
        <v>17</v>
      </c>
      <c r="F13" s="23">
        <f>SUM(F14)</f>
        <v>820.7</v>
      </c>
      <c r="G13" s="23">
        <f>SUM(G14)</f>
        <v>820.7</v>
      </c>
      <c r="H13" s="23">
        <f>SUM(H14)</f>
        <v>802.5</v>
      </c>
    </row>
    <row r="14" spans="1:8" ht="12.75">
      <c r="A14" s="21" t="s">
        <v>337</v>
      </c>
      <c r="B14" s="27" t="s">
        <v>19</v>
      </c>
      <c r="C14" s="27" t="s">
        <v>42</v>
      </c>
      <c r="D14" s="27" t="s">
        <v>23</v>
      </c>
      <c r="E14" s="27" t="s">
        <v>44</v>
      </c>
      <c r="F14" s="23">
        <v>820.7</v>
      </c>
      <c r="G14" s="23">
        <f>F14</f>
        <v>820.7</v>
      </c>
      <c r="H14" s="23">
        <v>802.5</v>
      </c>
    </row>
    <row r="15" spans="1:8" ht="23.25">
      <c r="A15" s="21" t="s">
        <v>338</v>
      </c>
      <c r="B15" s="27" t="s">
        <v>19</v>
      </c>
      <c r="C15" s="27" t="s">
        <v>21</v>
      </c>
      <c r="D15" s="27" t="s">
        <v>17</v>
      </c>
      <c r="E15" s="27" t="s">
        <v>17</v>
      </c>
      <c r="F15" s="23">
        <f>SUM(F16)</f>
        <v>20489</v>
      </c>
      <c r="G15" s="23">
        <f>SUM(G16)</f>
        <v>20489</v>
      </c>
      <c r="H15" s="23">
        <f>SUM(H16)</f>
        <v>20461.7</v>
      </c>
    </row>
    <row r="16" spans="1:8" ht="12.75">
      <c r="A16" s="21" t="s">
        <v>114</v>
      </c>
      <c r="B16" s="27" t="s">
        <v>19</v>
      </c>
      <c r="C16" s="27" t="s">
        <v>21</v>
      </c>
      <c r="D16" s="27" t="s">
        <v>23</v>
      </c>
      <c r="E16" s="27" t="s">
        <v>17</v>
      </c>
      <c r="F16" s="23">
        <f>SUM(F17:F19)</f>
        <v>20489</v>
      </c>
      <c r="G16" s="23">
        <f>SUM(G17:G19)</f>
        <v>20489</v>
      </c>
      <c r="H16" s="23">
        <f>SUM(H17:H19)</f>
        <v>20461.7</v>
      </c>
    </row>
    <row r="17" spans="1:8" ht="12.75">
      <c r="A17" s="21" t="s">
        <v>116</v>
      </c>
      <c r="B17" s="27" t="s">
        <v>19</v>
      </c>
      <c r="C17" s="27" t="s">
        <v>21</v>
      </c>
      <c r="D17" s="27" t="s">
        <v>23</v>
      </c>
      <c r="E17" s="27" t="s">
        <v>25</v>
      </c>
      <c r="F17" s="59">
        <v>19125.9</v>
      </c>
      <c r="G17" s="23">
        <v>19125.9</v>
      </c>
      <c r="H17" s="23">
        <v>19105.8</v>
      </c>
    </row>
    <row r="18" spans="1:8" ht="12.75">
      <c r="A18" s="21" t="s">
        <v>339</v>
      </c>
      <c r="B18" s="27" t="s">
        <v>19</v>
      </c>
      <c r="C18" s="27" t="s">
        <v>21</v>
      </c>
      <c r="D18" s="27" t="s">
        <v>23</v>
      </c>
      <c r="E18" s="27" t="s">
        <v>27</v>
      </c>
      <c r="F18" s="59">
        <f>G18</f>
        <v>749.7</v>
      </c>
      <c r="G18" s="23">
        <v>749.7</v>
      </c>
      <c r="H18" s="23">
        <v>743.5</v>
      </c>
    </row>
    <row r="19" spans="1:8" ht="23.25">
      <c r="A19" s="21" t="s">
        <v>340</v>
      </c>
      <c r="B19" s="27" t="s">
        <v>19</v>
      </c>
      <c r="C19" s="27" t="s">
        <v>21</v>
      </c>
      <c r="D19" s="27" t="s">
        <v>23</v>
      </c>
      <c r="E19" s="27" t="s">
        <v>29</v>
      </c>
      <c r="F19" s="59">
        <f>G19</f>
        <v>613.4</v>
      </c>
      <c r="G19" s="23">
        <v>613.4</v>
      </c>
      <c r="H19" s="23">
        <v>612.4</v>
      </c>
    </row>
    <row r="20" spans="1:8" ht="34.5">
      <c r="A20" s="21" t="s">
        <v>341</v>
      </c>
      <c r="B20" s="27" t="s">
        <v>19</v>
      </c>
      <c r="C20" s="27" t="s">
        <v>46</v>
      </c>
      <c r="D20" s="27" t="s">
        <v>17</v>
      </c>
      <c r="E20" s="27" t="s">
        <v>17</v>
      </c>
      <c r="F20" s="23">
        <f aca="true" t="shared" si="0" ref="F20:H21">F21</f>
        <v>50141.3</v>
      </c>
      <c r="G20" s="23">
        <f t="shared" si="0"/>
        <v>50141.3</v>
      </c>
      <c r="H20" s="23">
        <f t="shared" si="0"/>
        <v>48278.8</v>
      </c>
    </row>
    <row r="21" spans="1:8" ht="12.75">
      <c r="A21" s="21" t="s">
        <v>114</v>
      </c>
      <c r="B21" s="27" t="s">
        <v>19</v>
      </c>
      <c r="C21" s="27" t="s">
        <v>46</v>
      </c>
      <c r="D21" s="27" t="s">
        <v>23</v>
      </c>
      <c r="E21" s="27" t="s">
        <v>17</v>
      </c>
      <c r="F21" s="23">
        <f t="shared" si="0"/>
        <v>50141.3</v>
      </c>
      <c r="G21" s="23">
        <f t="shared" si="0"/>
        <v>50141.3</v>
      </c>
      <c r="H21" s="23">
        <f t="shared" si="0"/>
        <v>48278.8</v>
      </c>
    </row>
    <row r="22" spans="1:8" ht="12.75">
      <c r="A22" s="21" t="s">
        <v>116</v>
      </c>
      <c r="B22" s="27" t="s">
        <v>19</v>
      </c>
      <c r="C22" s="27" t="s">
        <v>46</v>
      </c>
      <c r="D22" s="27" t="s">
        <v>23</v>
      </c>
      <c r="E22" s="27" t="s">
        <v>25</v>
      </c>
      <c r="F22" s="23">
        <v>50141.3</v>
      </c>
      <c r="G22" s="23">
        <v>50141.3</v>
      </c>
      <c r="H22" s="23">
        <v>48278.8</v>
      </c>
    </row>
    <row r="23" spans="1:8" ht="15">
      <c r="A23" s="21" t="s">
        <v>47</v>
      </c>
      <c r="B23" s="27" t="s">
        <v>19</v>
      </c>
      <c r="C23" s="27" t="s">
        <v>48</v>
      </c>
      <c r="D23" s="60"/>
      <c r="E23" s="61"/>
      <c r="F23" s="23">
        <f aca="true" t="shared" si="1" ref="F23:H24">F24</f>
        <v>91.10000000000001</v>
      </c>
      <c r="G23" s="23">
        <f t="shared" si="1"/>
        <v>91.10000000000001</v>
      </c>
      <c r="H23" s="23">
        <f t="shared" si="1"/>
        <v>0</v>
      </c>
    </row>
    <row r="24" spans="1:8" ht="15">
      <c r="A24" s="21" t="s">
        <v>49</v>
      </c>
      <c r="B24" s="27" t="s">
        <v>19</v>
      </c>
      <c r="C24" s="27" t="s">
        <v>48</v>
      </c>
      <c r="D24" s="27">
        <v>5190000</v>
      </c>
      <c r="E24" s="60"/>
      <c r="F24" s="23">
        <f t="shared" si="1"/>
        <v>91.10000000000001</v>
      </c>
      <c r="G24" s="23">
        <f t="shared" si="1"/>
        <v>91.10000000000001</v>
      </c>
      <c r="H24" s="23">
        <f t="shared" si="1"/>
        <v>0</v>
      </c>
    </row>
    <row r="25" spans="1:8" ht="29.25" customHeight="1">
      <c r="A25" s="21" t="s">
        <v>50</v>
      </c>
      <c r="B25" s="27" t="s">
        <v>19</v>
      </c>
      <c r="C25" s="27" t="s">
        <v>48</v>
      </c>
      <c r="D25" s="27">
        <v>5190000</v>
      </c>
      <c r="E25" s="27" t="s">
        <v>51</v>
      </c>
      <c r="F25" s="23">
        <f>G25</f>
        <v>91.10000000000001</v>
      </c>
      <c r="G25" s="23">
        <v>91.1</v>
      </c>
      <c r="H25" s="23">
        <v>0</v>
      </c>
    </row>
    <row r="26" spans="1:8" ht="23.25">
      <c r="A26" s="21" t="s">
        <v>342</v>
      </c>
      <c r="B26" s="27" t="s">
        <v>19</v>
      </c>
      <c r="C26" s="27" t="s">
        <v>181</v>
      </c>
      <c r="D26" s="27" t="s">
        <v>17</v>
      </c>
      <c r="E26" s="27" t="s">
        <v>17</v>
      </c>
      <c r="F26" s="23">
        <f>F27</f>
        <v>13955.300000000001</v>
      </c>
      <c r="G26" s="23">
        <f>G27</f>
        <v>13955.300000000001</v>
      </c>
      <c r="H26" s="23">
        <f>H27</f>
        <v>13812.4</v>
      </c>
    </row>
    <row r="27" spans="1:8" ht="12.75">
      <c r="A27" s="21" t="s">
        <v>114</v>
      </c>
      <c r="B27" s="27" t="s">
        <v>19</v>
      </c>
      <c r="C27" s="27" t="s">
        <v>181</v>
      </c>
      <c r="D27" s="27" t="s">
        <v>23</v>
      </c>
      <c r="E27" s="27" t="s">
        <v>17</v>
      </c>
      <c r="F27" s="23">
        <f>G27</f>
        <v>13955.300000000001</v>
      </c>
      <c r="G27" s="23">
        <f>G28+G29</f>
        <v>13955.300000000001</v>
      </c>
      <c r="H27" s="23">
        <f>H28+H29</f>
        <v>13812.4</v>
      </c>
    </row>
    <row r="28" spans="1:8" ht="12.75">
      <c r="A28" s="21" t="s">
        <v>116</v>
      </c>
      <c r="B28" s="27" t="s">
        <v>19</v>
      </c>
      <c r="C28" s="27" t="s">
        <v>181</v>
      </c>
      <c r="D28" s="27" t="s">
        <v>23</v>
      </c>
      <c r="E28" s="27" t="s">
        <v>25</v>
      </c>
      <c r="F28" s="23">
        <v>12559.7</v>
      </c>
      <c r="G28" s="23">
        <v>13447.8</v>
      </c>
      <c r="H28" s="23">
        <v>13306.6</v>
      </c>
    </row>
    <row r="29" spans="1:8" ht="23.25">
      <c r="A29" s="21" t="s">
        <v>343</v>
      </c>
      <c r="B29" s="27" t="s">
        <v>19</v>
      </c>
      <c r="C29" s="27" t="s">
        <v>181</v>
      </c>
      <c r="D29" s="27" t="s">
        <v>23</v>
      </c>
      <c r="E29" s="27" t="s">
        <v>317</v>
      </c>
      <c r="F29" s="23">
        <f>G29</f>
        <v>507.5</v>
      </c>
      <c r="G29" s="23">
        <v>507.5</v>
      </c>
      <c r="H29" s="23">
        <v>505.8</v>
      </c>
    </row>
    <row r="30" spans="1:8" ht="12.75">
      <c r="A30" s="21" t="s">
        <v>344</v>
      </c>
      <c r="B30" s="27" t="s">
        <v>19</v>
      </c>
      <c r="C30" s="27" t="s">
        <v>227</v>
      </c>
      <c r="D30" s="27" t="s">
        <v>17</v>
      </c>
      <c r="E30" s="27" t="s">
        <v>17</v>
      </c>
      <c r="F30" s="23">
        <f aca="true" t="shared" si="2" ref="F30:H31">F31</f>
        <v>626.9</v>
      </c>
      <c r="G30" s="23">
        <f t="shared" si="2"/>
        <v>376</v>
      </c>
      <c r="H30" s="23">
        <f t="shared" si="2"/>
        <v>0</v>
      </c>
    </row>
    <row r="31" spans="1:8" ht="12.75">
      <c r="A31" s="21" t="s">
        <v>344</v>
      </c>
      <c r="B31" s="27" t="s">
        <v>19</v>
      </c>
      <c r="C31" s="27" t="s">
        <v>227</v>
      </c>
      <c r="D31" s="27" t="s">
        <v>228</v>
      </c>
      <c r="E31" s="27" t="s">
        <v>17</v>
      </c>
      <c r="F31" s="23">
        <f t="shared" si="2"/>
        <v>626.9</v>
      </c>
      <c r="G31" s="23">
        <f t="shared" si="2"/>
        <v>376</v>
      </c>
      <c r="H31" s="23">
        <f t="shared" si="2"/>
        <v>0</v>
      </c>
    </row>
    <row r="32" spans="1:8" ht="12.75">
      <c r="A32" s="21" t="s">
        <v>345</v>
      </c>
      <c r="B32" s="27" t="s">
        <v>19</v>
      </c>
      <c r="C32" s="27" t="s">
        <v>227</v>
      </c>
      <c r="D32" s="27" t="s">
        <v>228</v>
      </c>
      <c r="E32" s="27" t="s">
        <v>230</v>
      </c>
      <c r="F32" s="23">
        <v>626.9</v>
      </c>
      <c r="G32" s="23">
        <v>376</v>
      </c>
      <c r="H32" s="23">
        <v>0</v>
      </c>
    </row>
    <row r="33" spans="1:8" ht="12.75">
      <c r="A33" s="21" t="s">
        <v>346</v>
      </c>
      <c r="B33" s="27" t="s">
        <v>19</v>
      </c>
      <c r="C33" s="27" t="s">
        <v>31</v>
      </c>
      <c r="D33" s="27" t="s">
        <v>17</v>
      </c>
      <c r="E33" s="27" t="s">
        <v>17</v>
      </c>
      <c r="F33" s="23">
        <f>F34+F37+F39+F42+F44+F46+F48+F50</f>
        <v>22419.399999999998</v>
      </c>
      <c r="G33" s="23">
        <f>G34+G37+G39+G42+G44+G46+G48+G50</f>
        <v>22571.399999999998</v>
      </c>
      <c r="H33" s="23">
        <f>H34+H37+H39+H42+H44+H46+H48+H50</f>
        <v>22399.899999999998</v>
      </c>
    </row>
    <row r="34" spans="1:8" ht="12.75">
      <c r="A34" s="21" t="s">
        <v>114</v>
      </c>
      <c r="B34" s="27" t="s">
        <v>19</v>
      </c>
      <c r="C34" s="27" t="s">
        <v>31</v>
      </c>
      <c r="D34" s="27" t="s">
        <v>23</v>
      </c>
      <c r="E34" s="27" t="s">
        <v>17</v>
      </c>
      <c r="F34" s="23">
        <f>F35+F36</f>
        <v>14541.4</v>
      </c>
      <c r="G34" s="23">
        <f>G35+G36</f>
        <v>14541.4</v>
      </c>
      <c r="H34" s="23">
        <f>H35+H36</f>
        <v>14514.8</v>
      </c>
    </row>
    <row r="35" spans="1:8" ht="12.75">
      <c r="A35" s="21" t="s">
        <v>116</v>
      </c>
      <c r="B35" s="27" t="s">
        <v>19</v>
      </c>
      <c r="C35" s="27" t="s">
        <v>31</v>
      </c>
      <c r="D35" s="27" t="s">
        <v>23</v>
      </c>
      <c r="E35" s="27" t="s">
        <v>25</v>
      </c>
      <c r="F35" s="23">
        <f>G35</f>
        <v>14421.4</v>
      </c>
      <c r="G35" s="23">
        <v>14421.4</v>
      </c>
      <c r="H35" s="23">
        <v>14396.5</v>
      </c>
    </row>
    <row r="36" spans="1:8" ht="23.25">
      <c r="A36" s="21" t="s">
        <v>347</v>
      </c>
      <c r="B36" s="27" t="s">
        <v>19</v>
      </c>
      <c r="C36" s="27" t="s">
        <v>31</v>
      </c>
      <c r="D36" s="27" t="s">
        <v>23</v>
      </c>
      <c r="E36" s="27" t="s">
        <v>284</v>
      </c>
      <c r="F36" s="23">
        <f>G36</f>
        <v>120</v>
      </c>
      <c r="G36" s="23">
        <v>120</v>
      </c>
      <c r="H36" s="23">
        <v>118.3</v>
      </c>
    </row>
    <row r="37" spans="1:8" ht="23.25">
      <c r="A37" s="21" t="s">
        <v>348</v>
      </c>
      <c r="B37" s="27" t="s">
        <v>19</v>
      </c>
      <c r="C37" s="27" t="s">
        <v>31</v>
      </c>
      <c r="D37" s="27" t="s">
        <v>286</v>
      </c>
      <c r="E37" s="27" t="s">
        <v>17</v>
      </c>
      <c r="F37" s="23">
        <f>F38</f>
        <v>23</v>
      </c>
      <c r="G37" s="23">
        <f>G38</f>
        <v>23</v>
      </c>
      <c r="H37" s="23">
        <f>H38</f>
        <v>23</v>
      </c>
    </row>
    <row r="38" spans="1:8" ht="23.25">
      <c r="A38" s="21" t="s">
        <v>349</v>
      </c>
      <c r="B38" s="27" t="s">
        <v>19</v>
      </c>
      <c r="C38" s="27" t="s">
        <v>31</v>
      </c>
      <c r="D38" s="27" t="s">
        <v>286</v>
      </c>
      <c r="E38" s="27" t="s">
        <v>288</v>
      </c>
      <c r="F38" s="23">
        <f>G38</f>
        <v>23</v>
      </c>
      <c r="G38" s="23">
        <v>23</v>
      </c>
      <c r="H38" s="23">
        <v>23</v>
      </c>
    </row>
    <row r="39" spans="1:8" ht="23.25">
      <c r="A39" s="21" t="s">
        <v>52</v>
      </c>
      <c r="B39" s="27" t="s">
        <v>19</v>
      </c>
      <c r="C39" s="27" t="s">
        <v>31</v>
      </c>
      <c r="D39" s="27" t="s">
        <v>33</v>
      </c>
      <c r="E39" s="27" t="s">
        <v>17</v>
      </c>
      <c r="F39" s="23">
        <f>F40+F41</f>
        <v>1093.6</v>
      </c>
      <c r="G39" s="23">
        <f>SUM(G40:G41)</f>
        <v>1093.6</v>
      </c>
      <c r="H39" s="23">
        <f>SUM(H40:H41)</f>
        <v>1063.4</v>
      </c>
    </row>
    <row r="40" spans="1:8" ht="12.75">
      <c r="A40" s="21" t="s">
        <v>53</v>
      </c>
      <c r="B40" s="27" t="s">
        <v>19</v>
      </c>
      <c r="C40" s="27" t="s">
        <v>31</v>
      </c>
      <c r="D40" s="27" t="s">
        <v>33</v>
      </c>
      <c r="E40" s="27" t="s">
        <v>350</v>
      </c>
      <c r="F40" s="23">
        <f>189</f>
        <v>189</v>
      </c>
      <c r="G40" s="23">
        <v>189</v>
      </c>
      <c r="H40" s="23">
        <v>189</v>
      </c>
    </row>
    <row r="41" spans="1:8" ht="34.5">
      <c r="A41" s="49" t="s">
        <v>351</v>
      </c>
      <c r="B41" s="27" t="s">
        <v>19</v>
      </c>
      <c r="C41" s="27" t="s">
        <v>31</v>
      </c>
      <c r="D41" s="27" t="s">
        <v>33</v>
      </c>
      <c r="E41" s="27" t="s">
        <v>352</v>
      </c>
      <c r="F41" s="23">
        <f>G41</f>
        <v>904.6</v>
      </c>
      <c r="G41" s="23">
        <v>904.6</v>
      </c>
      <c r="H41" s="23">
        <v>874.4</v>
      </c>
    </row>
    <row r="42" spans="1:8" ht="23.25">
      <c r="A42" s="21" t="s">
        <v>353</v>
      </c>
      <c r="B42" s="27" t="s">
        <v>19</v>
      </c>
      <c r="C42" s="27" t="s">
        <v>31</v>
      </c>
      <c r="D42" s="27" t="s">
        <v>55</v>
      </c>
      <c r="E42" s="27" t="s">
        <v>17</v>
      </c>
      <c r="F42" s="23">
        <f>F43</f>
        <v>428.8</v>
      </c>
      <c r="G42" s="23">
        <f>G43</f>
        <v>428.8</v>
      </c>
      <c r="H42" s="23">
        <f>H43</f>
        <v>421.1</v>
      </c>
    </row>
    <row r="43" spans="1:8" ht="12.75">
      <c r="A43" s="21" t="s">
        <v>354</v>
      </c>
      <c r="B43" s="27" t="s">
        <v>19</v>
      </c>
      <c r="C43" s="27" t="s">
        <v>31</v>
      </c>
      <c r="D43" s="27" t="s">
        <v>55</v>
      </c>
      <c r="E43" s="27" t="s">
        <v>57</v>
      </c>
      <c r="F43" s="23">
        <v>428.8</v>
      </c>
      <c r="G43" s="23">
        <v>428.8</v>
      </c>
      <c r="H43" s="23">
        <v>421.1</v>
      </c>
    </row>
    <row r="44" spans="1:8" ht="12.75">
      <c r="A44" s="21" t="s">
        <v>49</v>
      </c>
      <c r="B44" s="27" t="s">
        <v>19</v>
      </c>
      <c r="C44" s="27" t="s">
        <v>31</v>
      </c>
      <c r="D44" s="27" t="s">
        <v>198</v>
      </c>
      <c r="E44" s="27"/>
      <c r="F44" s="23">
        <f>F45</f>
        <v>3036.6</v>
      </c>
      <c r="G44" s="23">
        <f>G45</f>
        <v>3036.6</v>
      </c>
      <c r="H44" s="23">
        <f>H45</f>
        <v>3036.6</v>
      </c>
    </row>
    <row r="45" spans="1:8" ht="12.75">
      <c r="A45" s="21" t="s">
        <v>355</v>
      </c>
      <c r="B45" s="27" t="s">
        <v>19</v>
      </c>
      <c r="C45" s="27" t="s">
        <v>31</v>
      </c>
      <c r="D45" s="27" t="s">
        <v>198</v>
      </c>
      <c r="E45" s="27" t="s">
        <v>320</v>
      </c>
      <c r="F45" s="23">
        <v>3036.6</v>
      </c>
      <c r="G45" s="23">
        <v>3036.6</v>
      </c>
      <c r="H45" s="23">
        <f>G45</f>
        <v>3036.6</v>
      </c>
    </row>
    <row r="46" spans="1:8" ht="12.75">
      <c r="A46" s="21" t="s">
        <v>182</v>
      </c>
      <c r="B46" s="27" t="s">
        <v>19</v>
      </c>
      <c r="C46" s="27" t="s">
        <v>31</v>
      </c>
      <c r="D46" s="27" t="s">
        <v>356</v>
      </c>
      <c r="E46" s="27"/>
      <c r="F46" s="23">
        <f>F47</f>
        <v>209</v>
      </c>
      <c r="G46" s="23">
        <f>G47</f>
        <v>209</v>
      </c>
      <c r="H46" s="23">
        <f>H47</f>
        <v>200.8</v>
      </c>
    </row>
    <row r="47" spans="1:8" ht="12.75">
      <c r="A47" s="21" t="s">
        <v>357</v>
      </c>
      <c r="B47" s="27" t="s">
        <v>19</v>
      </c>
      <c r="C47" s="27" t="s">
        <v>31</v>
      </c>
      <c r="D47" s="27" t="s">
        <v>356</v>
      </c>
      <c r="E47" s="27" t="s">
        <v>358</v>
      </c>
      <c r="F47" s="23">
        <v>209</v>
      </c>
      <c r="G47" s="23">
        <v>209</v>
      </c>
      <c r="H47" s="23">
        <v>200.8</v>
      </c>
    </row>
    <row r="48" spans="1:8" ht="12.75">
      <c r="A48" s="21" t="s">
        <v>359</v>
      </c>
      <c r="B48" s="27" t="s">
        <v>19</v>
      </c>
      <c r="C48" s="27" t="s">
        <v>31</v>
      </c>
      <c r="D48" s="27" t="s">
        <v>360</v>
      </c>
      <c r="E48" s="27"/>
      <c r="F48" s="23">
        <f>F49</f>
        <v>-16.5</v>
      </c>
      <c r="G48" s="23">
        <f>G49</f>
        <v>-16.5</v>
      </c>
      <c r="H48" s="23">
        <f>H49</f>
        <v>0</v>
      </c>
    </row>
    <row r="49" spans="1:8" ht="12.75">
      <c r="A49" s="21" t="s">
        <v>361</v>
      </c>
      <c r="B49" s="27" t="s">
        <v>19</v>
      </c>
      <c r="C49" s="27" t="s">
        <v>31</v>
      </c>
      <c r="D49" s="27" t="s">
        <v>360</v>
      </c>
      <c r="E49" s="27" t="s">
        <v>362</v>
      </c>
      <c r="F49" s="23">
        <v>-16.5</v>
      </c>
      <c r="G49" s="23">
        <v>-16.5</v>
      </c>
      <c r="H49" s="23"/>
    </row>
    <row r="50" spans="1:8" ht="12.75">
      <c r="A50" s="21" t="s">
        <v>363</v>
      </c>
      <c r="B50" s="62" t="s">
        <v>19</v>
      </c>
      <c r="C50" s="62" t="s">
        <v>31</v>
      </c>
      <c r="D50" s="62" t="s">
        <v>36</v>
      </c>
      <c r="E50" s="62" t="s">
        <v>17</v>
      </c>
      <c r="F50" s="47">
        <f>F51</f>
        <v>3103.5</v>
      </c>
      <c r="G50" s="23">
        <f>G51</f>
        <v>3255.5</v>
      </c>
      <c r="H50" s="23">
        <f>H51</f>
        <v>3140.2000000000003</v>
      </c>
    </row>
    <row r="51" spans="1:8" ht="12.75">
      <c r="A51" s="21" t="s">
        <v>364</v>
      </c>
      <c r="B51" s="62" t="s">
        <v>19</v>
      </c>
      <c r="C51" s="62" t="s">
        <v>31</v>
      </c>
      <c r="D51" s="62" t="s">
        <v>36</v>
      </c>
      <c r="E51" s="62" t="s">
        <v>38</v>
      </c>
      <c r="F51" s="47">
        <v>3103.5</v>
      </c>
      <c r="G51" s="23">
        <v>3255.5</v>
      </c>
      <c r="H51" s="23">
        <v>3140.2</v>
      </c>
    </row>
    <row r="52" spans="1:8" ht="14.25" customHeight="1">
      <c r="A52" s="17" t="s">
        <v>365</v>
      </c>
      <c r="B52" s="58" t="s">
        <v>42</v>
      </c>
      <c r="C52" s="58" t="s">
        <v>17</v>
      </c>
      <c r="D52" s="58" t="s">
        <v>17</v>
      </c>
      <c r="E52" s="58" t="s">
        <v>17</v>
      </c>
      <c r="F52" s="19">
        <f>F53</f>
        <v>395.90000000000003</v>
      </c>
      <c r="G52" s="19">
        <f aca="true" t="shared" si="3" ref="G52:H54">G53</f>
        <v>395.90000000000003</v>
      </c>
      <c r="H52" s="19">
        <f t="shared" si="3"/>
        <v>394.90000000000003</v>
      </c>
    </row>
    <row r="53" spans="1:8" ht="12.75">
      <c r="A53" s="21" t="s">
        <v>366</v>
      </c>
      <c r="B53" s="27" t="s">
        <v>42</v>
      </c>
      <c r="C53" s="27" t="s">
        <v>21</v>
      </c>
      <c r="D53" s="27" t="s">
        <v>17</v>
      </c>
      <c r="E53" s="27" t="s">
        <v>17</v>
      </c>
      <c r="F53" s="23">
        <f>F54</f>
        <v>395.90000000000003</v>
      </c>
      <c r="G53" s="23">
        <f t="shared" si="3"/>
        <v>395.90000000000003</v>
      </c>
      <c r="H53" s="23">
        <f t="shared" si="3"/>
        <v>394.90000000000003</v>
      </c>
    </row>
    <row r="54" spans="1:8" ht="23.25">
      <c r="A54" s="21" t="s">
        <v>367</v>
      </c>
      <c r="B54" s="27" t="s">
        <v>42</v>
      </c>
      <c r="C54" s="27" t="s">
        <v>21</v>
      </c>
      <c r="D54" s="27" t="s">
        <v>63</v>
      </c>
      <c r="E54" s="27" t="s">
        <v>17</v>
      </c>
      <c r="F54" s="23">
        <f>F55</f>
        <v>395.90000000000003</v>
      </c>
      <c r="G54" s="23">
        <f t="shared" si="3"/>
        <v>395.90000000000003</v>
      </c>
      <c r="H54" s="23">
        <f t="shared" si="3"/>
        <v>394.90000000000003</v>
      </c>
    </row>
    <row r="55" spans="1:8" ht="12.75">
      <c r="A55" s="21" t="s">
        <v>368</v>
      </c>
      <c r="B55" s="27" t="s">
        <v>42</v>
      </c>
      <c r="C55" s="27" t="s">
        <v>21</v>
      </c>
      <c r="D55" s="27" t="s">
        <v>63</v>
      </c>
      <c r="E55" s="27" t="s">
        <v>65</v>
      </c>
      <c r="F55" s="23">
        <f>G55</f>
        <v>395.90000000000003</v>
      </c>
      <c r="G55" s="23">
        <v>395.9</v>
      </c>
      <c r="H55" s="23">
        <v>394.9</v>
      </c>
    </row>
    <row r="56" spans="1:8" ht="23.25">
      <c r="A56" s="17" t="s">
        <v>369</v>
      </c>
      <c r="B56" s="58" t="s">
        <v>21</v>
      </c>
      <c r="C56" s="58" t="s">
        <v>17</v>
      </c>
      <c r="D56" s="58" t="s">
        <v>17</v>
      </c>
      <c r="E56" s="58" t="s">
        <v>17</v>
      </c>
      <c r="F56" s="19">
        <f>F57+F60</f>
        <v>10383.2</v>
      </c>
      <c r="G56" s="19">
        <f>G57+G60</f>
        <v>10453</v>
      </c>
      <c r="H56" s="19">
        <f>H57+H60</f>
        <v>10439.6</v>
      </c>
    </row>
    <row r="57" spans="1:8" ht="12.75">
      <c r="A57" s="49" t="s">
        <v>370</v>
      </c>
      <c r="B57" s="63" t="s">
        <v>21</v>
      </c>
      <c r="C57" s="63" t="s">
        <v>46</v>
      </c>
      <c r="D57" s="63" t="s">
        <v>17</v>
      </c>
      <c r="E57" s="63" t="s">
        <v>17</v>
      </c>
      <c r="F57" s="23">
        <f aca="true" t="shared" si="4" ref="F57:H58">F58</f>
        <v>241.20000000000002</v>
      </c>
      <c r="G57" s="23">
        <f t="shared" si="4"/>
        <v>241.20000000000002</v>
      </c>
      <c r="H57" s="23">
        <f t="shared" si="4"/>
        <v>241.1</v>
      </c>
    </row>
    <row r="58" spans="1:8" ht="12.75">
      <c r="A58" s="49" t="s">
        <v>114</v>
      </c>
      <c r="B58" s="63" t="s">
        <v>21</v>
      </c>
      <c r="C58" s="63" t="s">
        <v>46</v>
      </c>
      <c r="D58" s="63" t="s">
        <v>23</v>
      </c>
      <c r="E58" s="63" t="s">
        <v>17</v>
      </c>
      <c r="F58" s="23">
        <f t="shared" si="4"/>
        <v>241.20000000000002</v>
      </c>
      <c r="G58" s="23">
        <f t="shared" si="4"/>
        <v>241.20000000000002</v>
      </c>
      <c r="H58" s="23">
        <f t="shared" si="4"/>
        <v>241.1</v>
      </c>
    </row>
    <row r="59" spans="1:8" ht="12.75">
      <c r="A59" s="49" t="s">
        <v>355</v>
      </c>
      <c r="B59" s="63" t="s">
        <v>21</v>
      </c>
      <c r="C59" s="63" t="s">
        <v>46</v>
      </c>
      <c r="D59" s="63" t="s">
        <v>23</v>
      </c>
      <c r="E59" s="63" t="s">
        <v>320</v>
      </c>
      <c r="F59" s="23">
        <v>241.2</v>
      </c>
      <c r="G59" s="23">
        <v>241.2</v>
      </c>
      <c r="H59" s="23">
        <v>241.1</v>
      </c>
    </row>
    <row r="60" spans="1:8" ht="23.25">
      <c r="A60" s="21" t="s">
        <v>371</v>
      </c>
      <c r="B60" s="27" t="s">
        <v>21</v>
      </c>
      <c r="C60" s="27" t="s">
        <v>131</v>
      </c>
      <c r="D60" s="27" t="s">
        <v>17</v>
      </c>
      <c r="E60" s="27" t="s">
        <v>17</v>
      </c>
      <c r="F60" s="23">
        <f>F61</f>
        <v>10142</v>
      </c>
      <c r="G60" s="23">
        <f>G61</f>
        <v>10211.8</v>
      </c>
      <c r="H60" s="23">
        <f>H61</f>
        <v>10198.5</v>
      </c>
    </row>
    <row r="61" spans="1:8" ht="23.25">
      <c r="A61" s="21" t="s">
        <v>372</v>
      </c>
      <c r="B61" s="27" t="s">
        <v>21</v>
      </c>
      <c r="C61" s="27" t="s">
        <v>131</v>
      </c>
      <c r="D61" s="27" t="s">
        <v>310</v>
      </c>
      <c r="E61" s="27" t="s">
        <v>17</v>
      </c>
      <c r="F61" s="23">
        <v>10142</v>
      </c>
      <c r="G61" s="23">
        <f>G63+G64+G62</f>
        <v>10211.8</v>
      </c>
      <c r="H61" s="23">
        <f>H63+H64+H62</f>
        <v>10198.5</v>
      </c>
    </row>
    <row r="62" spans="1:8" ht="23.25">
      <c r="A62" s="21" t="s">
        <v>311</v>
      </c>
      <c r="B62" s="27" t="s">
        <v>21</v>
      </c>
      <c r="C62" s="27" t="s">
        <v>131</v>
      </c>
      <c r="D62" s="27" t="s">
        <v>310</v>
      </c>
      <c r="E62" s="27" t="s">
        <v>373</v>
      </c>
      <c r="F62" s="23">
        <v>169.5</v>
      </c>
      <c r="G62" s="23">
        <v>169.5</v>
      </c>
      <c r="H62" s="23">
        <v>169.5</v>
      </c>
    </row>
    <row r="63" spans="1:8" ht="23.25">
      <c r="A63" s="21" t="s">
        <v>313</v>
      </c>
      <c r="B63" s="27" t="s">
        <v>21</v>
      </c>
      <c r="C63" s="27" t="s">
        <v>131</v>
      </c>
      <c r="D63" s="27" t="s">
        <v>310</v>
      </c>
      <c r="E63" s="27" t="s">
        <v>374</v>
      </c>
      <c r="F63" s="23">
        <v>0</v>
      </c>
      <c r="G63" s="23">
        <v>69.8</v>
      </c>
      <c r="H63" s="23">
        <v>69.8</v>
      </c>
    </row>
    <row r="64" spans="1:8" ht="12.75">
      <c r="A64" s="21" t="s">
        <v>354</v>
      </c>
      <c r="B64" s="27" t="s">
        <v>21</v>
      </c>
      <c r="C64" s="27" t="s">
        <v>131</v>
      </c>
      <c r="D64" s="27" t="s">
        <v>310</v>
      </c>
      <c r="E64" s="27" t="s">
        <v>57</v>
      </c>
      <c r="F64" s="23">
        <f>G64</f>
        <v>9972.5</v>
      </c>
      <c r="G64" s="23">
        <v>9972.5</v>
      </c>
      <c r="H64" s="23">
        <v>9959.2</v>
      </c>
    </row>
    <row r="65" spans="1:8" ht="15.75" customHeight="1">
      <c r="A65" s="17" t="s">
        <v>375</v>
      </c>
      <c r="B65" s="58" t="s">
        <v>46</v>
      </c>
      <c r="C65" s="58" t="s">
        <v>17</v>
      </c>
      <c r="D65" s="58" t="s">
        <v>17</v>
      </c>
      <c r="E65" s="58" t="s">
        <v>17</v>
      </c>
      <c r="F65" s="19">
        <f>F69+F72+F75</f>
        <v>10767.7</v>
      </c>
      <c r="G65" s="19">
        <f>SUM(G66,G69,G72,G75)</f>
        <v>10796.7</v>
      </c>
      <c r="H65" s="19">
        <f>SUM(H66,H69,H72,H75)</f>
        <v>10793.2</v>
      </c>
    </row>
    <row r="66" spans="1:8" ht="12.75">
      <c r="A66" s="49" t="s">
        <v>67</v>
      </c>
      <c r="B66" s="63" t="s">
        <v>81</v>
      </c>
      <c r="C66" s="63" t="s">
        <v>68</v>
      </c>
      <c r="D66" s="58"/>
      <c r="E66" s="58"/>
      <c r="F66" s="19"/>
      <c r="G66" s="59">
        <f>G67</f>
        <v>29</v>
      </c>
      <c r="H66" s="59">
        <f>H67</f>
        <v>29</v>
      </c>
    </row>
    <row r="67" spans="1:8" ht="12.75">
      <c r="A67" s="49" t="s">
        <v>69</v>
      </c>
      <c r="B67" s="63" t="s">
        <v>81</v>
      </c>
      <c r="C67" s="63" t="s">
        <v>68</v>
      </c>
      <c r="D67" s="63" t="s">
        <v>70</v>
      </c>
      <c r="E67" s="58"/>
      <c r="F67" s="19"/>
      <c r="G67" s="59">
        <f>G68</f>
        <v>29</v>
      </c>
      <c r="H67" s="59">
        <f>H68</f>
        <v>29</v>
      </c>
    </row>
    <row r="68" spans="1:8" ht="12.75">
      <c r="A68" s="49" t="s">
        <v>71</v>
      </c>
      <c r="B68" s="63" t="s">
        <v>81</v>
      </c>
      <c r="C68" s="63" t="s">
        <v>68</v>
      </c>
      <c r="D68" s="63" t="s">
        <v>70</v>
      </c>
      <c r="E68" s="63" t="s">
        <v>72</v>
      </c>
      <c r="F68" s="19"/>
      <c r="G68" s="59">
        <v>29</v>
      </c>
      <c r="H68" s="59">
        <v>29</v>
      </c>
    </row>
    <row r="69" spans="1:8" ht="12.75">
      <c r="A69" s="21" t="s">
        <v>73</v>
      </c>
      <c r="B69" s="27" t="s">
        <v>46</v>
      </c>
      <c r="C69" s="27" t="s">
        <v>170</v>
      </c>
      <c r="D69" s="27" t="s">
        <v>17</v>
      </c>
      <c r="E69" s="27" t="s">
        <v>17</v>
      </c>
      <c r="F69" s="23">
        <f aca="true" t="shared" si="5" ref="F69:H70">F70</f>
        <v>450.1</v>
      </c>
      <c r="G69" s="23">
        <f t="shared" si="5"/>
        <v>450.1</v>
      </c>
      <c r="H69" s="23">
        <f t="shared" si="5"/>
        <v>447.6</v>
      </c>
    </row>
    <row r="70" spans="1:8" ht="12.75">
      <c r="A70" s="21" t="s">
        <v>75</v>
      </c>
      <c r="B70" s="27" t="s">
        <v>46</v>
      </c>
      <c r="C70" s="27" t="s">
        <v>170</v>
      </c>
      <c r="D70" s="27" t="s">
        <v>376</v>
      </c>
      <c r="E70" s="27" t="s">
        <v>17</v>
      </c>
      <c r="F70" s="23">
        <f t="shared" si="5"/>
        <v>450.1</v>
      </c>
      <c r="G70" s="23">
        <f t="shared" si="5"/>
        <v>450.1</v>
      </c>
      <c r="H70" s="23">
        <f t="shared" si="5"/>
        <v>447.6</v>
      </c>
    </row>
    <row r="71" spans="1:8" ht="12.75">
      <c r="A71" s="21" t="s">
        <v>77</v>
      </c>
      <c r="B71" s="27" t="s">
        <v>46</v>
      </c>
      <c r="C71" s="27" t="s">
        <v>170</v>
      </c>
      <c r="D71" s="27" t="s">
        <v>376</v>
      </c>
      <c r="E71" s="27" t="s">
        <v>78</v>
      </c>
      <c r="F71" s="23">
        <v>450.1</v>
      </c>
      <c r="G71" s="23">
        <v>450.1</v>
      </c>
      <c r="H71" s="23">
        <v>447.6</v>
      </c>
    </row>
    <row r="72" spans="1:8" ht="12.75">
      <c r="A72" s="21" t="s">
        <v>79</v>
      </c>
      <c r="B72" s="27" t="s">
        <v>46</v>
      </c>
      <c r="C72" s="27" t="s">
        <v>126</v>
      </c>
      <c r="D72" s="27" t="s">
        <v>17</v>
      </c>
      <c r="E72" s="27" t="s">
        <v>17</v>
      </c>
      <c r="F72" s="23">
        <f aca="true" t="shared" si="6" ref="F72:H73">F73</f>
        <v>5460</v>
      </c>
      <c r="G72" s="23">
        <f t="shared" si="6"/>
        <v>5460</v>
      </c>
      <c r="H72" s="23">
        <f t="shared" si="6"/>
        <v>5459.900000000001</v>
      </c>
    </row>
    <row r="73" spans="1:8" ht="12.75">
      <c r="A73" s="21" t="s">
        <v>83</v>
      </c>
      <c r="B73" s="27" t="s">
        <v>46</v>
      </c>
      <c r="C73" s="27" t="s">
        <v>126</v>
      </c>
      <c r="D73" s="27" t="s">
        <v>377</v>
      </c>
      <c r="E73" s="27" t="s">
        <v>17</v>
      </c>
      <c r="F73" s="23">
        <f t="shared" si="6"/>
        <v>5460</v>
      </c>
      <c r="G73" s="23">
        <f t="shared" si="6"/>
        <v>5460</v>
      </c>
      <c r="H73" s="23">
        <f t="shared" si="6"/>
        <v>5459.900000000001</v>
      </c>
    </row>
    <row r="74" spans="1:8" ht="12.75">
      <c r="A74" s="21" t="s">
        <v>85</v>
      </c>
      <c r="B74" s="27" t="s">
        <v>46</v>
      </c>
      <c r="C74" s="27" t="s">
        <v>126</v>
      </c>
      <c r="D74" s="27" t="s">
        <v>377</v>
      </c>
      <c r="E74" s="27" t="s">
        <v>378</v>
      </c>
      <c r="F74" s="23">
        <v>5460</v>
      </c>
      <c r="G74" s="23">
        <v>5460</v>
      </c>
      <c r="H74" s="23">
        <v>5459.9</v>
      </c>
    </row>
    <row r="75" spans="1:8" ht="12.75">
      <c r="A75" s="21" t="s">
        <v>87</v>
      </c>
      <c r="B75" s="27" t="s">
        <v>46</v>
      </c>
      <c r="C75" s="27" t="s">
        <v>235</v>
      </c>
      <c r="D75" s="27" t="s">
        <v>17</v>
      </c>
      <c r="E75" s="27" t="s">
        <v>17</v>
      </c>
      <c r="F75" s="23">
        <f>F76+F78</f>
        <v>4857.6</v>
      </c>
      <c r="G75" s="23">
        <f>G76+G78</f>
        <v>4857.6</v>
      </c>
      <c r="H75" s="23">
        <f>H76+H78</f>
        <v>4856.7</v>
      </c>
    </row>
    <row r="76" spans="1:8" ht="12.75">
      <c r="A76" s="21" t="s">
        <v>89</v>
      </c>
      <c r="B76" s="27" t="s">
        <v>46</v>
      </c>
      <c r="C76" s="27" t="s">
        <v>235</v>
      </c>
      <c r="D76" s="27" t="s">
        <v>90</v>
      </c>
      <c r="E76" s="27" t="s">
        <v>17</v>
      </c>
      <c r="F76" s="23">
        <f>F77</f>
        <v>3856.8</v>
      </c>
      <c r="G76" s="23">
        <f>G77</f>
        <v>3856.8</v>
      </c>
      <c r="H76" s="23">
        <f>H77</f>
        <v>3856.8</v>
      </c>
    </row>
    <row r="77" spans="1:8" ht="12.75">
      <c r="A77" s="21" t="s">
        <v>379</v>
      </c>
      <c r="B77" s="27" t="s">
        <v>46</v>
      </c>
      <c r="C77" s="27" t="s">
        <v>235</v>
      </c>
      <c r="D77" s="27" t="s">
        <v>90</v>
      </c>
      <c r="E77" s="27" t="s">
        <v>92</v>
      </c>
      <c r="F77" s="23">
        <v>3856.8</v>
      </c>
      <c r="G77" s="23">
        <v>3856.8</v>
      </c>
      <c r="H77" s="23">
        <v>3856.8</v>
      </c>
    </row>
    <row r="78" spans="1:8" ht="14.25" customHeight="1">
      <c r="A78" s="21" t="s">
        <v>380</v>
      </c>
      <c r="B78" s="27" t="s">
        <v>46</v>
      </c>
      <c r="C78" s="27" t="s">
        <v>235</v>
      </c>
      <c r="D78" s="27" t="s">
        <v>291</v>
      </c>
      <c r="E78" s="27"/>
      <c r="F78" s="23">
        <f>F79</f>
        <v>1000.8000000000001</v>
      </c>
      <c r="G78" s="23">
        <f>G79</f>
        <v>1000.8000000000001</v>
      </c>
      <c r="H78" s="23">
        <f>H79</f>
        <v>999.9</v>
      </c>
    </row>
    <row r="79" spans="1:8" ht="12.75">
      <c r="A79" s="21" t="s">
        <v>381</v>
      </c>
      <c r="B79" s="27" t="s">
        <v>46</v>
      </c>
      <c r="C79" s="27" t="s">
        <v>235</v>
      </c>
      <c r="D79" s="27" t="s">
        <v>291</v>
      </c>
      <c r="E79" s="27" t="s">
        <v>382</v>
      </c>
      <c r="F79" s="23">
        <v>1000.8</v>
      </c>
      <c r="G79" s="23">
        <v>1000.8</v>
      </c>
      <c r="H79" s="23">
        <v>999.9</v>
      </c>
    </row>
    <row r="80" spans="1:8" ht="14.25" customHeight="1">
      <c r="A80" s="17" t="s">
        <v>383</v>
      </c>
      <c r="B80" s="58" t="s">
        <v>48</v>
      </c>
      <c r="C80" s="58" t="s">
        <v>17</v>
      </c>
      <c r="D80" s="58" t="s">
        <v>17</v>
      </c>
      <c r="E80" s="58" t="s">
        <v>17</v>
      </c>
      <c r="F80" s="19">
        <f>F81+F90+F102</f>
        <v>492152.80000000005</v>
      </c>
      <c r="G80" s="19">
        <f>G81+G90+G102</f>
        <v>492152.80000000005</v>
      </c>
      <c r="H80" s="19">
        <f>H81+H90+H102</f>
        <v>490083.7</v>
      </c>
    </row>
    <row r="81" spans="1:8" ht="12.75">
      <c r="A81" s="21" t="s">
        <v>384</v>
      </c>
      <c r="B81" s="27" t="s">
        <v>48</v>
      </c>
      <c r="C81" s="27" t="s">
        <v>19</v>
      </c>
      <c r="D81" s="27" t="s">
        <v>17</v>
      </c>
      <c r="E81" s="27" t="s">
        <v>17</v>
      </c>
      <c r="F81" s="23">
        <f>SUM(F82,F86,F88)</f>
        <v>241016.7</v>
      </c>
      <c r="G81" s="23">
        <f>SUM(G82,G86,G88)</f>
        <v>241016.7</v>
      </c>
      <c r="H81" s="23">
        <f>SUM(H82,H86,H88)</f>
        <v>239830.9</v>
      </c>
    </row>
    <row r="82" spans="1:8" ht="12.75">
      <c r="A82" s="21" t="s">
        <v>385</v>
      </c>
      <c r="B82" s="27" t="s">
        <v>48</v>
      </c>
      <c r="C82" s="27" t="s">
        <v>19</v>
      </c>
      <c r="D82" s="27" t="s">
        <v>96</v>
      </c>
      <c r="E82" s="27" t="s">
        <v>17</v>
      </c>
      <c r="F82" s="23">
        <f>SUM(F83:F85)</f>
        <v>91968</v>
      </c>
      <c r="G82" s="23">
        <f>SUM(G83:G85)</f>
        <v>91968</v>
      </c>
      <c r="H82" s="23">
        <f>SUM(H83:H85)</f>
        <v>91003</v>
      </c>
    </row>
    <row r="83" spans="1:8" ht="12.75">
      <c r="A83" s="21" t="s">
        <v>97</v>
      </c>
      <c r="B83" s="27" t="s">
        <v>48</v>
      </c>
      <c r="C83" s="27" t="s">
        <v>19</v>
      </c>
      <c r="D83" s="27" t="s">
        <v>96</v>
      </c>
      <c r="E83" s="27" t="s">
        <v>386</v>
      </c>
      <c r="F83" s="23">
        <v>350</v>
      </c>
      <c r="G83" s="23">
        <v>350</v>
      </c>
      <c r="H83" s="23">
        <v>348.7</v>
      </c>
    </row>
    <row r="84" spans="1:8" ht="12.75">
      <c r="A84" s="21" t="s">
        <v>98</v>
      </c>
      <c r="B84" s="27" t="s">
        <v>48</v>
      </c>
      <c r="C84" s="27" t="s">
        <v>19</v>
      </c>
      <c r="D84" s="27" t="s">
        <v>96</v>
      </c>
      <c r="E84" s="27" t="s">
        <v>387</v>
      </c>
      <c r="F84" s="23">
        <v>85970.8</v>
      </c>
      <c r="G84" s="23">
        <v>85970.8</v>
      </c>
      <c r="H84" s="23">
        <v>85814.1</v>
      </c>
    </row>
    <row r="85" spans="1:8" ht="34.5">
      <c r="A85" s="21" t="s">
        <v>99</v>
      </c>
      <c r="B85" s="27" t="s">
        <v>48</v>
      </c>
      <c r="C85" s="27" t="s">
        <v>19</v>
      </c>
      <c r="D85" s="27" t="s">
        <v>96</v>
      </c>
      <c r="E85" s="27" t="s">
        <v>388</v>
      </c>
      <c r="F85" s="23">
        <v>5647.2</v>
      </c>
      <c r="G85" s="23">
        <v>5647.2</v>
      </c>
      <c r="H85" s="23">
        <v>4840.2</v>
      </c>
    </row>
    <row r="86" spans="1:8" ht="12.75">
      <c r="A86" s="21" t="s">
        <v>49</v>
      </c>
      <c r="B86" s="27" t="s">
        <v>48</v>
      </c>
      <c r="C86" s="27" t="s">
        <v>19</v>
      </c>
      <c r="D86" s="27" t="s">
        <v>389</v>
      </c>
      <c r="E86" s="27"/>
      <c r="F86" s="23">
        <f>SUM(F87)</f>
        <v>9369.6</v>
      </c>
      <c r="G86" s="23">
        <f>SUM(G87)</f>
        <v>9369.6</v>
      </c>
      <c r="H86" s="23">
        <f>SUM(H87)</f>
        <v>9369.6</v>
      </c>
    </row>
    <row r="87" spans="1:8" ht="34.5">
      <c r="A87" s="21" t="s">
        <v>99</v>
      </c>
      <c r="B87" s="27" t="s">
        <v>48</v>
      </c>
      <c r="C87" s="27" t="s">
        <v>19</v>
      </c>
      <c r="D87" s="27" t="s">
        <v>389</v>
      </c>
      <c r="E87" s="27" t="s">
        <v>388</v>
      </c>
      <c r="F87" s="23">
        <v>9369.6</v>
      </c>
      <c r="G87" s="23">
        <v>9369.6</v>
      </c>
      <c r="H87" s="23">
        <v>9369.6</v>
      </c>
    </row>
    <row r="88" spans="1:8" ht="23.25">
      <c r="A88" s="21" t="s">
        <v>100</v>
      </c>
      <c r="B88" s="27" t="s">
        <v>48</v>
      </c>
      <c r="C88" s="27" t="s">
        <v>19</v>
      </c>
      <c r="D88" s="27" t="s">
        <v>390</v>
      </c>
      <c r="E88" s="27"/>
      <c r="F88" s="23">
        <f>F89</f>
        <v>139679.1</v>
      </c>
      <c r="G88" s="23">
        <f>G89</f>
        <v>139679.1</v>
      </c>
      <c r="H88" s="23">
        <f>H89</f>
        <v>139458.3</v>
      </c>
    </row>
    <row r="89" spans="1:8" ht="23.25">
      <c r="A89" s="21" t="s">
        <v>391</v>
      </c>
      <c r="B89" s="27" t="s">
        <v>48</v>
      </c>
      <c r="C89" s="27" t="s">
        <v>19</v>
      </c>
      <c r="D89" s="27" t="s">
        <v>390</v>
      </c>
      <c r="E89" s="27" t="s">
        <v>392</v>
      </c>
      <c r="F89" s="23">
        <v>139679.1</v>
      </c>
      <c r="G89" s="23">
        <v>139679.1</v>
      </c>
      <c r="H89" s="23">
        <v>139458.3</v>
      </c>
    </row>
    <row r="90" spans="1:8" ht="12.75">
      <c r="A90" s="21" t="s">
        <v>243</v>
      </c>
      <c r="B90" s="27" t="s">
        <v>48</v>
      </c>
      <c r="C90" s="27" t="s">
        <v>42</v>
      </c>
      <c r="D90" s="27" t="s">
        <v>17</v>
      </c>
      <c r="E90" s="27" t="s">
        <v>17</v>
      </c>
      <c r="F90" s="23">
        <f>SUM(F91,F94,F96)</f>
        <v>246405.90000000002</v>
      </c>
      <c r="G90" s="23">
        <f>SUM(G91,G94,G96)</f>
        <v>246405.90000000002</v>
      </c>
      <c r="H90" s="23">
        <f>SUM(H91,H94,H96)</f>
        <v>245604.10000000003</v>
      </c>
    </row>
    <row r="91" spans="1:8" ht="12.75">
      <c r="A91" s="21" t="s">
        <v>393</v>
      </c>
      <c r="B91" s="27" t="s">
        <v>48</v>
      </c>
      <c r="C91" s="27" t="s">
        <v>42</v>
      </c>
      <c r="D91" s="27" t="s">
        <v>104</v>
      </c>
      <c r="E91" s="27" t="s">
        <v>17</v>
      </c>
      <c r="F91" s="23">
        <f>F92+F93</f>
        <v>7320.3</v>
      </c>
      <c r="G91" s="23">
        <f>G92+G93</f>
        <v>7320.3</v>
      </c>
      <c r="H91" s="23">
        <f>H92+H93</f>
        <v>7282.4</v>
      </c>
    </row>
    <row r="92" spans="1:8" ht="12.75">
      <c r="A92" s="21" t="s">
        <v>394</v>
      </c>
      <c r="B92" s="27" t="s">
        <v>48</v>
      </c>
      <c r="C92" s="27" t="s">
        <v>42</v>
      </c>
      <c r="D92" s="27" t="s">
        <v>104</v>
      </c>
      <c r="E92" s="27" t="s">
        <v>106</v>
      </c>
      <c r="F92" s="23">
        <v>7226.3</v>
      </c>
      <c r="G92" s="23">
        <v>7226.3</v>
      </c>
      <c r="H92" s="23">
        <v>7226</v>
      </c>
    </row>
    <row r="93" spans="1:8" ht="12.75">
      <c r="A93" s="21" t="s">
        <v>395</v>
      </c>
      <c r="B93" s="27" t="s">
        <v>48</v>
      </c>
      <c r="C93" s="27" t="s">
        <v>42</v>
      </c>
      <c r="D93" s="27" t="s">
        <v>104</v>
      </c>
      <c r="E93" s="27" t="s">
        <v>396</v>
      </c>
      <c r="F93" s="23">
        <v>94</v>
      </c>
      <c r="G93" s="23">
        <v>94</v>
      </c>
      <c r="H93" s="23">
        <v>56.4</v>
      </c>
    </row>
    <row r="94" spans="1:8" ht="23.25">
      <c r="A94" s="21" t="s">
        <v>100</v>
      </c>
      <c r="B94" s="27" t="s">
        <v>48</v>
      </c>
      <c r="C94" s="27" t="s">
        <v>42</v>
      </c>
      <c r="D94" s="27" t="s">
        <v>390</v>
      </c>
      <c r="E94" s="27"/>
      <c r="F94" s="23">
        <f>F95</f>
        <v>92556.6</v>
      </c>
      <c r="G94" s="23">
        <f>G95</f>
        <v>92556.6</v>
      </c>
      <c r="H94" s="23">
        <f>H95</f>
        <v>92530.40000000001</v>
      </c>
    </row>
    <row r="95" spans="1:8" ht="23.25">
      <c r="A95" s="21" t="s">
        <v>391</v>
      </c>
      <c r="B95" s="27" t="s">
        <v>48</v>
      </c>
      <c r="C95" s="27" t="s">
        <v>42</v>
      </c>
      <c r="D95" s="27" t="s">
        <v>390</v>
      </c>
      <c r="E95" s="27" t="s">
        <v>392</v>
      </c>
      <c r="F95" s="23">
        <v>92556.6</v>
      </c>
      <c r="G95" s="23">
        <v>92556.6</v>
      </c>
      <c r="H95" s="23">
        <v>92530.4</v>
      </c>
    </row>
    <row r="96" spans="1:8" ht="12.75">
      <c r="A96" s="64" t="s">
        <v>107</v>
      </c>
      <c r="B96" s="27" t="s">
        <v>48</v>
      </c>
      <c r="C96" s="27" t="s">
        <v>42</v>
      </c>
      <c r="D96" s="27" t="s">
        <v>296</v>
      </c>
      <c r="E96" s="27"/>
      <c r="F96" s="23">
        <f>SUM(F97:F101)</f>
        <v>146529</v>
      </c>
      <c r="G96" s="23">
        <f>SUM(G97:G101)</f>
        <v>146529</v>
      </c>
      <c r="H96" s="23">
        <f>SUM(H97:H101)</f>
        <v>145791.30000000002</v>
      </c>
    </row>
    <row r="97" spans="1:8" ht="12.75">
      <c r="A97" s="65" t="s">
        <v>395</v>
      </c>
      <c r="B97" s="27" t="s">
        <v>48</v>
      </c>
      <c r="C97" s="27" t="s">
        <v>42</v>
      </c>
      <c r="D97" s="27" t="s">
        <v>296</v>
      </c>
      <c r="E97" s="27" t="s">
        <v>397</v>
      </c>
      <c r="F97" s="23">
        <v>1932.1</v>
      </c>
      <c r="G97" s="23">
        <v>1932.1</v>
      </c>
      <c r="H97" s="23">
        <v>1925.2</v>
      </c>
    </row>
    <row r="98" spans="1:8" ht="12.75">
      <c r="A98" s="65" t="s">
        <v>109</v>
      </c>
      <c r="B98" s="27" t="s">
        <v>48</v>
      </c>
      <c r="C98" s="27" t="s">
        <v>42</v>
      </c>
      <c r="D98" s="27" t="s">
        <v>296</v>
      </c>
      <c r="E98" s="27" t="s">
        <v>398</v>
      </c>
      <c r="F98" s="23">
        <v>7932.8</v>
      </c>
      <c r="G98" s="23">
        <v>7932.8</v>
      </c>
      <c r="H98" s="23">
        <v>7861.4</v>
      </c>
    </row>
    <row r="99" spans="1:8" ht="34.5">
      <c r="A99" s="65" t="s">
        <v>110</v>
      </c>
      <c r="B99" s="27" t="s">
        <v>48</v>
      </c>
      <c r="C99" s="27" t="s">
        <v>42</v>
      </c>
      <c r="D99" s="27" t="s">
        <v>296</v>
      </c>
      <c r="E99" s="27" t="s">
        <v>297</v>
      </c>
      <c r="F99" s="23">
        <v>110235.3</v>
      </c>
      <c r="G99" s="23">
        <v>110235.3</v>
      </c>
      <c r="H99" s="23">
        <v>109631.8</v>
      </c>
    </row>
    <row r="100" spans="1:8" ht="12.75">
      <c r="A100" s="65" t="s">
        <v>111</v>
      </c>
      <c r="B100" s="27" t="s">
        <v>48</v>
      </c>
      <c r="C100" s="27" t="s">
        <v>42</v>
      </c>
      <c r="D100" s="27" t="s">
        <v>296</v>
      </c>
      <c r="E100" s="27" t="s">
        <v>399</v>
      </c>
      <c r="F100" s="23">
        <v>19884</v>
      </c>
      <c r="G100" s="23">
        <v>19884</v>
      </c>
      <c r="H100" s="23">
        <v>19865.4</v>
      </c>
    </row>
    <row r="101" spans="1:8" ht="12.75">
      <c r="A101" s="65" t="s">
        <v>112</v>
      </c>
      <c r="B101" s="27" t="s">
        <v>48</v>
      </c>
      <c r="C101" s="27" t="s">
        <v>42</v>
      </c>
      <c r="D101" s="27" t="s">
        <v>296</v>
      </c>
      <c r="E101" s="27" t="s">
        <v>400</v>
      </c>
      <c r="F101" s="23">
        <v>6544.8</v>
      </c>
      <c r="G101" s="23">
        <v>6544.8</v>
      </c>
      <c r="H101" s="23">
        <v>6507.5</v>
      </c>
    </row>
    <row r="102" spans="1:8" ht="12.75">
      <c r="A102" s="66" t="s">
        <v>401</v>
      </c>
      <c r="B102" s="27" t="s">
        <v>48</v>
      </c>
      <c r="C102" s="27" t="s">
        <v>46</v>
      </c>
      <c r="D102" s="27"/>
      <c r="E102" s="27"/>
      <c r="F102" s="23">
        <f aca="true" t="shared" si="7" ref="F102:H103">F103</f>
        <v>4730.2</v>
      </c>
      <c r="G102" s="23">
        <f t="shared" si="7"/>
        <v>4730.2</v>
      </c>
      <c r="H102" s="23">
        <f t="shared" si="7"/>
        <v>4648.7</v>
      </c>
    </row>
    <row r="103" spans="1:8" ht="12.75">
      <c r="A103" s="66" t="s">
        <v>22</v>
      </c>
      <c r="B103" s="27" t="s">
        <v>48</v>
      </c>
      <c r="C103" s="27" t="s">
        <v>46</v>
      </c>
      <c r="D103" s="27" t="s">
        <v>115</v>
      </c>
      <c r="E103" s="27"/>
      <c r="F103" s="23">
        <f t="shared" si="7"/>
        <v>4730.2</v>
      </c>
      <c r="G103" s="23">
        <f t="shared" si="7"/>
        <v>4730.2</v>
      </c>
      <c r="H103" s="23">
        <f t="shared" si="7"/>
        <v>4648.7</v>
      </c>
    </row>
    <row r="104" spans="1:8" ht="12.75">
      <c r="A104" s="67" t="s">
        <v>24</v>
      </c>
      <c r="B104" s="27" t="s">
        <v>48</v>
      </c>
      <c r="C104" s="27" t="s">
        <v>46</v>
      </c>
      <c r="D104" s="27" t="s">
        <v>115</v>
      </c>
      <c r="E104" s="27" t="s">
        <v>117</v>
      </c>
      <c r="F104" s="23">
        <v>4730.2</v>
      </c>
      <c r="G104" s="23">
        <v>4730.2</v>
      </c>
      <c r="H104" s="23">
        <v>4648.7</v>
      </c>
    </row>
    <row r="105" spans="1:8" ht="14.25" customHeight="1">
      <c r="A105" s="17" t="s">
        <v>402</v>
      </c>
      <c r="B105" s="58" t="s">
        <v>170</v>
      </c>
      <c r="C105" s="58" t="s">
        <v>17</v>
      </c>
      <c r="D105" s="58" t="s">
        <v>17</v>
      </c>
      <c r="E105" s="58" t="s">
        <v>17</v>
      </c>
      <c r="F105" s="19">
        <f>F106+F111+F123+F120</f>
        <v>652941.2000000001</v>
      </c>
      <c r="G105" s="68">
        <f>G106+G111+G123+G120</f>
        <v>661977.4</v>
      </c>
      <c r="H105" s="68">
        <f>H106+H111+H123+H120</f>
        <v>653646.8</v>
      </c>
    </row>
    <row r="106" spans="1:8" ht="12.75">
      <c r="A106" s="21" t="s">
        <v>190</v>
      </c>
      <c r="B106" s="27" t="s">
        <v>170</v>
      </c>
      <c r="C106" s="27" t="s">
        <v>19</v>
      </c>
      <c r="D106" s="27" t="s">
        <v>17</v>
      </c>
      <c r="E106" s="27" t="s">
        <v>17</v>
      </c>
      <c r="F106" s="23">
        <f>F107+F109</f>
        <v>214544.4</v>
      </c>
      <c r="G106" s="23">
        <f>G107+G109</f>
        <v>210388.00000000003</v>
      </c>
      <c r="H106" s="23">
        <f>H107+H109</f>
        <v>210263.2</v>
      </c>
    </row>
    <row r="107" spans="1:8" ht="12.75">
      <c r="A107" s="21" t="s">
        <v>191</v>
      </c>
      <c r="B107" s="27" t="s">
        <v>170</v>
      </c>
      <c r="C107" s="27" t="s">
        <v>19</v>
      </c>
      <c r="D107" s="27" t="s">
        <v>192</v>
      </c>
      <c r="E107" s="27" t="s">
        <v>17</v>
      </c>
      <c r="F107" s="23">
        <f>F108</f>
        <v>207666.4</v>
      </c>
      <c r="G107" s="23">
        <f>G108</f>
        <v>207509.80000000002</v>
      </c>
      <c r="H107" s="23">
        <f>H108</f>
        <v>207459.6</v>
      </c>
    </row>
    <row r="108" spans="1:8" ht="12.75">
      <c r="A108" s="21" t="s">
        <v>56</v>
      </c>
      <c r="B108" s="27" t="s">
        <v>170</v>
      </c>
      <c r="C108" s="27" t="s">
        <v>19</v>
      </c>
      <c r="D108" s="27" t="s">
        <v>192</v>
      </c>
      <c r="E108" s="27" t="s">
        <v>57</v>
      </c>
      <c r="F108" s="23">
        <v>207666.4</v>
      </c>
      <c r="G108" s="23">
        <v>207509.8</v>
      </c>
      <c r="H108" s="23">
        <v>207459.6</v>
      </c>
    </row>
    <row r="109" spans="1:8" ht="12.75">
      <c r="A109" s="21" t="s">
        <v>403</v>
      </c>
      <c r="B109" s="27" t="s">
        <v>170</v>
      </c>
      <c r="C109" s="27" t="s">
        <v>19</v>
      </c>
      <c r="D109" s="27" t="s">
        <v>404</v>
      </c>
      <c r="E109" s="27"/>
      <c r="F109" s="23">
        <f>F110</f>
        <v>6878</v>
      </c>
      <c r="G109" s="23">
        <f>G110</f>
        <v>2878.2000000000003</v>
      </c>
      <c r="H109" s="23">
        <f>H110</f>
        <v>2803.6</v>
      </c>
    </row>
    <row r="110" spans="1:8" ht="45.75">
      <c r="A110" s="21" t="s">
        <v>405</v>
      </c>
      <c r="B110" s="27" t="s">
        <v>170</v>
      </c>
      <c r="C110" s="27" t="s">
        <v>19</v>
      </c>
      <c r="D110" s="27" t="s">
        <v>404</v>
      </c>
      <c r="E110" s="27" t="s">
        <v>406</v>
      </c>
      <c r="F110" s="23">
        <v>6878</v>
      </c>
      <c r="G110" s="23">
        <v>2878.2</v>
      </c>
      <c r="H110" s="23">
        <v>2803.6</v>
      </c>
    </row>
    <row r="111" spans="1:8" ht="12.75">
      <c r="A111" s="21" t="s">
        <v>171</v>
      </c>
      <c r="B111" s="27" t="s">
        <v>170</v>
      </c>
      <c r="C111" s="27" t="s">
        <v>42</v>
      </c>
      <c r="D111" s="27" t="s">
        <v>17</v>
      </c>
      <c r="E111" s="27" t="s">
        <v>17</v>
      </c>
      <c r="F111" s="23">
        <f>F112+F114+F116+F118</f>
        <v>387848.9</v>
      </c>
      <c r="G111" s="23">
        <f>G112+G114+G116+G118</f>
        <v>401029.5</v>
      </c>
      <c r="H111" s="23">
        <f>H112+H114+H116+H118</f>
        <v>393192.4</v>
      </c>
    </row>
    <row r="112" spans="1:8" ht="12.75">
      <c r="A112" s="21" t="s">
        <v>407</v>
      </c>
      <c r="B112" s="27" t="s">
        <v>170</v>
      </c>
      <c r="C112" s="27" t="s">
        <v>42</v>
      </c>
      <c r="D112" s="27" t="s">
        <v>196</v>
      </c>
      <c r="E112" s="27" t="s">
        <v>17</v>
      </c>
      <c r="F112" s="23">
        <f>F113</f>
        <v>278541.5</v>
      </c>
      <c r="G112" s="23">
        <f>G113</f>
        <v>279204</v>
      </c>
      <c r="H112" s="23">
        <f>H113</f>
        <v>271581</v>
      </c>
    </row>
    <row r="113" spans="1:8" ht="12.75">
      <c r="A113" s="21" t="s">
        <v>56</v>
      </c>
      <c r="B113" s="27" t="s">
        <v>170</v>
      </c>
      <c r="C113" s="27" t="s">
        <v>42</v>
      </c>
      <c r="D113" s="27" t="s">
        <v>196</v>
      </c>
      <c r="E113" s="27" t="s">
        <v>57</v>
      </c>
      <c r="F113" s="23">
        <v>278541.5</v>
      </c>
      <c r="G113" s="23">
        <v>279204</v>
      </c>
      <c r="H113" s="23">
        <v>271581</v>
      </c>
    </row>
    <row r="114" spans="1:8" ht="12.75">
      <c r="A114" s="21" t="s">
        <v>172</v>
      </c>
      <c r="B114" s="27" t="s">
        <v>170</v>
      </c>
      <c r="C114" s="27" t="s">
        <v>42</v>
      </c>
      <c r="D114" s="27" t="s">
        <v>173</v>
      </c>
      <c r="E114" s="27" t="s">
        <v>17</v>
      </c>
      <c r="F114" s="23">
        <f>F115</f>
        <v>99358.40000000001</v>
      </c>
      <c r="G114" s="23">
        <f>G115</f>
        <v>112121.6</v>
      </c>
      <c r="H114" s="23">
        <f>H115</f>
        <v>112006.40000000001</v>
      </c>
    </row>
    <row r="115" spans="1:8" ht="12.75">
      <c r="A115" s="21" t="s">
        <v>56</v>
      </c>
      <c r="B115" s="27" t="s">
        <v>170</v>
      </c>
      <c r="C115" s="27" t="s">
        <v>42</v>
      </c>
      <c r="D115" s="27" t="s">
        <v>173</v>
      </c>
      <c r="E115" s="27" t="s">
        <v>57</v>
      </c>
      <c r="F115" s="23">
        <v>99358.4</v>
      </c>
      <c r="G115" s="23">
        <v>112121.6</v>
      </c>
      <c r="H115" s="23">
        <v>112006.4</v>
      </c>
    </row>
    <row r="116" spans="1:8" ht="12.75">
      <c r="A116" s="21" t="s">
        <v>197</v>
      </c>
      <c r="B116" s="27" t="s">
        <v>170</v>
      </c>
      <c r="C116" s="27" t="s">
        <v>42</v>
      </c>
      <c r="D116" s="27" t="s">
        <v>198</v>
      </c>
      <c r="E116" s="27" t="s">
        <v>17</v>
      </c>
      <c r="F116" s="23">
        <f>F117</f>
        <v>7949</v>
      </c>
      <c r="G116" s="23">
        <f>G117</f>
        <v>7703.900000000001</v>
      </c>
      <c r="H116" s="23">
        <f>H117</f>
        <v>7605</v>
      </c>
    </row>
    <row r="117" spans="1:8" ht="12.75">
      <c r="A117" s="21" t="s">
        <v>199</v>
      </c>
      <c r="B117" s="27" t="s">
        <v>170</v>
      </c>
      <c r="C117" s="27" t="s">
        <v>42</v>
      </c>
      <c r="D117" s="27" t="s">
        <v>198</v>
      </c>
      <c r="E117" s="27" t="s">
        <v>200</v>
      </c>
      <c r="F117" s="23">
        <v>7949</v>
      </c>
      <c r="G117" s="23">
        <v>7703.9</v>
      </c>
      <c r="H117" s="23">
        <v>7605</v>
      </c>
    </row>
    <row r="118" spans="1:8" ht="12.75">
      <c r="A118" s="21" t="s">
        <v>403</v>
      </c>
      <c r="B118" s="27" t="s">
        <v>74</v>
      </c>
      <c r="C118" s="27" t="s">
        <v>295</v>
      </c>
      <c r="D118" s="27" t="s">
        <v>404</v>
      </c>
      <c r="E118" s="27"/>
      <c r="F118" s="23">
        <f>F119</f>
        <v>2000</v>
      </c>
      <c r="G118" s="23">
        <f>G119</f>
        <v>2000</v>
      </c>
      <c r="H118" s="23">
        <f>H119</f>
        <v>2000</v>
      </c>
    </row>
    <row r="119" spans="1:8" ht="23.25">
      <c r="A119" s="21" t="s">
        <v>408</v>
      </c>
      <c r="B119" s="27" t="s">
        <v>170</v>
      </c>
      <c r="C119" s="27" t="s">
        <v>42</v>
      </c>
      <c r="D119" s="27" t="s">
        <v>162</v>
      </c>
      <c r="E119" s="27" t="s">
        <v>409</v>
      </c>
      <c r="F119" s="23">
        <v>2000</v>
      </c>
      <c r="G119" s="23">
        <v>2000</v>
      </c>
      <c r="H119" s="23">
        <v>2000</v>
      </c>
    </row>
    <row r="120" spans="1:8" ht="12.75">
      <c r="A120" s="21" t="s">
        <v>410</v>
      </c>
      <c r="B120" s="27" t="s">
        <v>170</v>
      </c>
      <c r="C120" s="27" t="s">
        <v>170</v>
      </c>
      <c r="D120" s="27"/>
      <c r="E120" s="27"/>
      <c r="F120" s="23">
        <f aca="true" t="shared" si="8" ref="F120:H121">F121</f>
        <v>4008.1</v>
      </c>
      <c r="G120" s="23">
        <f t="shared" si="8"/>
        <v>4008.1</v>
      </c>
      <c r="H120" s="23">
        <f t="shared" si="8"/>
        <v>4008</v>
      </c>
    </row>
    <row r="121" spans="1:8" ht="12.75">
      <c r="A121" s="21" t="s">
        <v>203</v>
      </c>
      <c r="B121" s="27" t="s">
        <v>170</v>
      </c>
      <c r="C121" s="27" t="s">
        <v>170</v>
      </c>
      <c r="D121" s="27" t="s">
        <v>411</v>
      </c>
      <c r="E121" s="27"/>
      <c r="F121" s="23">
        <f t="shared" si="8"/>
        <v>4008.1</v>
      </c>
      <c r="G121" s="23">
        <f t="shared" si="8"/>
        <v>4008.1</v>
      </c>
      <c r="H121" s="23">
        <f t="shared" si="8"/>
        <v>4008</v>
      </c>
    </row>
    <row r="122" spans="1:8" ht="12.75">
      <c r="A122" s="21" t="s">
        <v>412</v>
      </c>
      <c r="B122" s="27" t="s">
        <v>170</v>
      </c>
      <c r="C122" s="27" t="s">
        <v>170</v>
      </c>
      <c r="D122" s="27" t="s">
        <v>411</v>
      </c>
      <c r="E122" s="27" t="s">
        <v>413</v>
      </c>
      <c r="F122" s="23">
        <v>4008.1</v>
      </c>
      <c r="G122" s="23">
        <v>4008.1</v>
      </c>
      <c r="H122" s="23">
        <v>4008</v>
      </c>
    </row>
    <row r="123" spans="1:8" ht="12.75">
      <c r="A123" s="21" t="s">
        <v>207</v>
      </c>
      <c r="B123" s="27" t="s">
        <v>170</v>
      </c>
      <c r="C123" s="27" t="s">
        <v>131</v>
      </c>
      <c r="D123" s="27" t="s">
        <v>17</v>
      </c>
      <c r="E123" s="27" t="s">
        <v>17</v>
      </c>
      <c r="F123" s="23">
        <f>F124+F128+F130+F132+F126</f>
        <v>46539.8</v>
      </c>
      <c r="G123" s="23">
        <f>G124+G128+G130+G132+G126</f>
        <v>46551.8</v>
      </c>
      <c r="H123" s="23">
        <f>H124+H128+H130+H132+H126</f>
        <v>46183.200000000004</v>
      </c>
    </row>
    <row r="124" spans="1:8" ht="12.75">
      <c r="A124" s="21" t="s">
        <v>22</v>
      </c>
      <c r="B124" s="27" t="s">
        <v>170</v>
      </c>
      <c r="C124" s="27" t="s">
        <v>131</v>
      </c>
      <c r="D124" s="27" t="s">
        <v>23</v>
      </c>
      <c r="E124" s="27" t="s">
        <v>17</v>
      </c>
      <c r="F124" s="23">
        <f>F125</f>
        <v>6221.8</v>
      </c>
      <c r="G124" s="23">
        <f>G125</f>
        <v>6221.8</v>
      </c>
      <c r="H124" s="23">
        <f>H125</f>
        <v>6221.8</v>
      </c>
    </row>
    <row r="125" spans="1:8" ht="12.75">
      <c r="A125" s="21" t="s">
        <v>24</v>
      </c>
      <c r="B125" s="27" t="s">
        <v>170</v>
      </c>
      <c r="C125" s="27" t="s">
        <v>131</v>
      </c>
      <c r="D125" s="27" t="s">
        <v>23</v>
      </c>
      <c r="E125" s="27" t="s">
        <v>25</v>
      </c>
      <c r="F125" s="23">
        <v>6221.8</v>
      </c>
      <c r="G125" s="23">
        <v>6221.8</v>
      </c>
      <c r="H125" s="23">
        <v>6221.8</v>
      </c>
    </row>
    <row r="126" spans="1:8" ht="12.75">
      <c r="A126" s="21" t="s">
        <v>121</v>
      </c>
      <c r="B126" s="27" t="s">
        <v>170</v>
      </c>
      <c r="C126" s="27" t="s">
        <v>131</v>
      </c>
      <c r="D126" s="27" t="s">
        <v>122</v>
      </c>
      <c r="E126" s="27"/>
      <c r="F126" s="23">
        <f>F127</f>
        <v>19600</v>
      </c>
      <c r="G126" s="23">
        <f>G127</f>
        <v>19600</v>
      </c>
      <c r="H126" s="23">
        <f>H127</f>
        <v>19246.5</v>
      </c>
    </row>
    <row r="127" spans="1:8" ht="12.75">
      <c r="A127" s="21" t="s">
        <v>123</v>
      </c>
      <c r="B127" s="27" t="s">
        <v>170</v>
      </c>
      <c r="C127" s="27" t="s">
        <v>131</v>
      </c>
      <c r="D127" s="27" t="s">
        <v>122</v>
      </c>
      <c r="E127" s="27" t="s">
        <v>124</v>
      </c>
      <c r="F127" s="23">
        <v>19600</v>
      </c>
      <c r="G127" s="23">
        <v>19600</v>
      </c>
      <c r="H127" s="23">
        <v>19246.5</v>
      </c>
    </row>
    <row r="128" spans="1:8" ht="15.75" customHeight="1">
      <c r="A128" s="21" t="s">
        <v>208</v>
      </c>
      <c r="B128" s="27" t="s">
        <v>170</v>
      </c>
      <c r="C128" s="27" t="s">
        <v>131</v>
      </c>
      <c r="D128" s="27" t="s">
        <v>209</v>
      </c>
      <c r="E128" s="27" t="s">
        <v>17</v>
      </c>
      <c r="F128" s="23">
        <f>F129</f>
        <v>8093.2</v>
      </c>
      <c r="G128" s="23">
        <f>G129</f>
        <v>8093.2</v>
      </c>
      <c r="H128" s="23">
        <f>H129</f>
        <v>8093.1</v>
      </c>
    </row>
    <row r="129" spans="1:8" ht="12.75">
      <c r="A129" s="21" t="s">
        <v>56</v>
      </c>
      <c r="B129" s="27" t="s">
        <v>170</v>
      </c>
      <c r="C129" s="27" t="s">
        <v>131</v>
      </c>
      <c r="D129" s="27" t="s">
        <v>209</v>
      </c>
      <c r="E129" s="27" t="s">
        <v>57</v>
      </c>
      <c r="F129" s="23">
        <v>8093.2</v>
      </c>
      <c r="G129" s="23">
        <v>8093.2</v>
      </c>
      <c r="H129" s="23">
        <v>8093.1</v>
      </c>
    </row>
    <row r="130" spans="1:8" ht="34.5">
      <c r="A130" s="21" t="s">
        <v>166</v>
      </c>
      <c r="B130" s="27" t="s">
        <v>170</v>
      </c>
      <c r="C130" s="27" t="s">
        <v>131</v>
      </c>
      <c r="D130" s="27" t="s">
        <v>167</v>
      </c>
      <c r="E130" s="27" t="s">
        <v>17</v>
      </c>
      <c r="F130" s="23">
        <f>F131</f>
        <v>12122.300000000001</v>
      </c>
      <c r="G130" s="23">
        <f>G131</f>
        <v>12134.300000000001</v>
      </c>
      <c r="H130" s="23">
        <f>H131</f>
        <v>12134.300000000001</v>
      </c>
    </row>
    <row r="131" spans="1:8" ht="12.75">
      <c r="A131" s="21" t="s">
        <v>56</v>
      </c>
      <c r="B131" s="27" t="s">
        <v>170</v>
      </c>
      <c r="C131" s="27" t="s">
        <v>131</v>
      </c>
      <c r="D131" s="27" t="s">
        <v>167</v>
      </c>
      <c r="E131" s="27" t="s">
        <v>57</v>
      </c>
      <c r="F131" s="23">
        <v>12122.3</v>
      </c>
      <c r="G131" s="23">
        <v>12134.3</v>
      </c>
      <c r="H131" s="23">
        <v>12134.3</v>
      </c>
    </row>
    <row r="132" spans="1:8" ht="12.75">
      <c r="A132" s="49" t="s">
        <v>211</v>
      </c>
      <c r="B132" s="50" t="s">
        <v>170</v>
      </c>
      <c r="C132" s="50" t="s">
        <v>131</v>
      </c>
      <c r="D132" s="50" t="s">
        <v>212</v>
      </c>
      <c r="E132" s="49" t="s">
        <v>17</v>
      </c>
      <c r="F132" s="59">
        <f>F133</f>
        <v>502.5</v>
      </c>
      <c r="G132" s="69">
        <f>G133</f>
        <v>502.5</v>
      </c>
      <c r="H132" s="69">
        <f>H133</f>
        <v>487.5</v>
      </c>
    </row>
    <row r="133" spans="1:8" ht="12.75">
      <c r="A133" s="49" t="s">
        <v>213</v>
      </c>
      <c r="B133" s="50" t="s">
        <v>170</v>
      </c>
      <c r="C133" s="50" t="s">
        <v>131</v>
      </c>
      <c r="D133" s="50" t="s">
        <v>212</v>
      </c>
      <c r="E133" s="49" t="s">
        <v>214</v>
      </c>
      <c r="F133" s="59">
        <v>502.5</v>
      </c>
      <c r="G133" s="69">
        <v>502.5</v>
      </c>
      <c r="H133" s="69">
        <v>487.5</v>
      </c>
    </row>
    <row r="134" spans="1:8" ht="23.25">
      <c r="A134" s="17" t="s">
        <v>414</v>
      </c>
      <c r="B134" s="58" t="s">
        <v>126</v>
      </c>
      <c r="C134" s="58" t="s">
        <v>17</v>
      </c>
      <c r="D134" s="58" t="s">
        <v>17</v>
      </c>
      <c r="E134" s="58" t="s">
        <v>17</v>
      </c>
      <c r="F134" s="19">
        <f>F135+F142</f>
        <v>54201.4</v>
      </c>
      <c r="G134" s="19">
        <f>G135+G142</f>
        <v>62839</v>
      </c>
      <c r="H134" s="19">
        <f>H135+H142</f>
        <v>62827.100000000006</v>
      </c>
    </row>
    <row r="135" spans="1:9" ht="12.75">
      <c r="A135" s="21" t="s">
        <v>127</v>
      </c>
      <c r="B135" s="27" t="s">
        <v>126</v>
      </c>
      <c r="C135" s="27" t="s">
        <v>19</v>
      </c>
      <c r="D135" s="27" t="s">
        <v>17</v>
      </c>
      <c r="E135" s="27" t="s">
        <v>17</v>
      </c>
      <c r="F135" s="23">
        <f>F136+F138+F140</f>
        <v>48144.5</v>
      </c>
      <c r="G135" s="23">
        <f>G136+G138+G140</f>
        <v>56782.1</v>
      </c>
      <c r="H135" s="23">
        <f>H136+H138+H140</f>
        <v>56770.8</v>
      </c>
      <c r="I135" s="3"/>
    </row>
    <row r="136" spans="1:8" ht="23.25">
      <c r="A136" s="21" t="s">
        <v>54</v>
      </c>
      <c r="B136" s="27" t="s">
        <v>126</v>
      </c>
      <c r="C136" s="27" t="s">
        <v>19</v>
      </c>
      <c r="D136" s="27" t="s">
        <v>55</v>
      </c>
      <c r="E136" s="27" t="s">
        <v>17</v>
      </c>
      <c r="F136" s="23">
        <f>F137</f>
        <v>28635.3</v>
      </c>
      <c r="G136" s="23">
        <f>G137</f>
        <v>29392.600000000002</v>
      </c>
      <c r="H136" s="23">
        <f>H137</f>
        <v>29391.100000000002</v>
      </c>
    </row>
    <row r="137" spans="1:8" ht="12.75">
      <c r="A137" s="21" t="s">
        <v>56</v>
      </c>
      <c r="B137" s="27" t="s">
        <v>126</v>
      </c>
      <c r="C137" s="27" t="s">
        <v>19</v>
      </c>
      <c r="D137" s="27" t="s">
        <v>55</v>
      </c>
      <c r="E137" s="27" t="s">
        <v>57</v>
      </c>
      <c r="F137" s="23">
        <v>28635.3</v>
      </c>
      <c r="G137" s="23">
        <v>29392.6</v>
      </c>
      <c r="H137" s="23">
        <v>29391.1</v>
      </c>
    </row>
    <row r="138" spans="1:8" ht="12.75">
      <c r="A138" s="21" t="s">
        <v>174</v>
      </c>
      <c r="B138" s="27" t="s">
        <v>126</v>
      </c>
      <c r="C138" s="27" t="s">
        <v>19</v>
      </c>
      <c r="D138" s="27" t="s">
        <v>175</v>
      </c>
      <c r="E138" s="27" t="s">
        <v>17</v>
      </c>
      <c r="F138" s="23">
        <f>F139</f>
        <v>17486.5</v>
      </c>
      <c r="G138" s="23">
        <f>G139</f>
        <v>25366.8</v>
      </c>
      <c r="H138" s="23">
        <f>H139</f>
        <v>25363.3</v>
      </c>
    </row>
    <row r="139" spans="1:8" ht="12.75">
      <c r="A139" s="21" t="s">
        <v>56</v>
      </c>
      <c r="B139" s="27" t="s">
        <v>126</v>
      </c>
      <c r="C139" s="27" t="s">
        <v>19</v>
      </c>
      <c r="D139" s="27" t="s">
        <v>175</v>
      </c>
      <c r="E139" s="27" t="s">
        <v>57</v>
      </c>
      <c r="F139" s="23">
        <v>17486.5</v>
      </c>
      <c r="G139" s="23">
        <v>25366.8</v>
      </c>
      <c r="H139" s="23">
        <v>25363.3</v>
      </c>
    </row>
    <row r="140" spans="1:8" ht="23.25">
      <c r="A140" s="21" t="s">
        <v>176</v>
      </c>
      <c r="B140" s="27" t="s">
        <v>126</v>
      </c>
      <c r="C140" s="27" t="s">
        <v>19</v>
      </c>
      <c r="D140" s="27" t="s">
        <v>177</v>
      </c>
      <c r="E140" s="27" t="s">
        <v>17</v>
      </c>
      <c r="F140" s="23">
        <f>F141</f>
        <v>2022.7</v>
      </c>
      <c r="G140" s="23">
        <f>G141</f>
        <v>2022.7</v>
      </c>
      <c r="H140" s="23">
        <f>H141</f>
        <v>2016.4</v>
      </c>
    </row>
    <row r="141" spans="1:8" ht="23.25">
      <c r="A141" s="21" t="s">
        <v>178</v>
      </c>
      <c r="B141" s="27" t="s">
        <v>126</v>
      </c>
      <c r="C141" s="27" t="s">
        <v>19</v>
      </c>
      <c r="D141" s="27" t="s">
        <v>177</v>
      </c>
      <c r="E141" s="27" t="s">
        <v>179</v>
      </c>
      <c r="F141" s="23">
        <v>2022.7</v>
      </c>
      <c r="G141" s="23">
        <v>2022.7</v>
      </c>
      <c r="H141" s="23">
        <v>2016.4</v>
      </c>
    </row>
    <row r="142" spans="1:8" ht="23.25">
      <c r="A142" s="21" t="s">
        <v>180</v>
      </c>
      <c r="B142" s="27" t="s">
        <v>126</v>
      </c>
      <c r="C142" s="27" t="s">
        <v>181</v>
      </c>
      <c r="D142" s="27" t="s">
        <v>17</v>
      </c>
      <c r="E142" s="27" t="s">
        <v>17</v>
      </c>
      <c r="F142" s="23">
        <f>F143+F147+F145</f>
        <v>6056.900000000001</v>
      </c>
      <c r="G142" s="23">
        <f>G143+G147+G145</f>
        <v>6056.900000000001</v>
      </c>
      <c r="H142" s="23">
        <f>H143+H147+H145</f>
        <v>6056.3</v>
      </c>
    </row>
    <row r="143" spans="1:8" ht="12.75">
      <c r="A143" s="21" t="s">
        <v>22</v>
      </c>
      <c r="B143" s="27" t="s">
        <v>126</v>
      </c>
      <c r="C143" s="27" t="s">
        <v>181</v>
      </c>
      <c r="D143" s="27" t="s">
        <v>23</v>
      </c>
      <c r="E143" s="27" t="s">
        <v>17</v>
      </c>
      <c r="F143" s="23">
        <f>F144</f>
        <v>3562.7000000000003</v>
      </c>
      <c r="G143" s="23">
        <f>G144</f>
        <v>3562.7000000000003</v>
      </c>
      <c r="H143" s="23">
        <f>H144</f>
        <v>3562.3</v>
      </c>
    </row>
    <row r="144" spans="1:8" ht="12.75">
      <c r="A144" s="21" t="s">
        <v>24</v>
      </c>
      <c r="B144" s="27" t="s">
        <v>126</v>
      </c>
      <c r="C144" s="27" t="s">
        <v>181</v>
      </c>
      <c r="D144" s="27" t="s">
        <v>23</v>
      </c>
      <c r="E144" s="27" t="s">
        <v>25</v>
      </c>
      <c r="F144" s="23">
        <v>3562.7</v>
      </c>
      <c r="G144" s="23">
        <v>3562.7</v>
      </c>
      <c r="H144" s="23">
        <v>3562.3</v>
      </c>
    </row>
    <row r="145" spans="1:8" ht="34.5">
      <c r="A145" s="21" t="s">
        <v>166</v>
      </c>
      <c r="B145" s="27" t="s">
        <v>126</v>
      </c>
      <c r="C145" s="27" t="s">
        <v>181</v>
      </c>
      <c r="D145" s="27" t="s">
        <v>167</v>
      </c>
      <c r="E145" s="27" t="s">
        <v>17</v>
      </c>
      <c r="F145" s="23">
        <f>F146</f>
        <v>1811.2</v>
      </c>
      <c r="G145" s="23">
        <f>G146</f>
        <v>1811.2</v>
      </c>
      <c r="H145" s="23">
        <f>H146</f>
        <v>1811</v>
      </c>
    </row>
    <row r="146" spans="1:8" ht="12.75">
      <c r="A146" s="21" t="s">
        <v>56</v>
      </c>
      <c r="B146" s="27" t="s">
        <v>126</v>
      </c>
      <c r="C146" s="27" t="s">
        <v>181</v>
      </c>
      <c r="D146" s="27" t="s">
        <v>167</v>
      </c>
      <c r="E146" s="27" t="s">
        <v>57</v>
      </c>
      <c r="F146" s="23">
        <v>1811.2</v>
      </c>
      <c r="G146" s="23">
        <v>1811.2</v>
      </c>
      <c r="H146" s="23">
        <v>1811</v>
      </c>
    </row>
    <row r="147" spans="1:8" ht="12.75">
      <c r="A147" s="49" t="s">
        <v>211</v>
      </c>
      <c r="B147" s="50" t="s">
        <v>126</v>
      </c>
      <c r="C147" s="50" t="s">
        <v>181</v>
      </c>
      <c r="D147" s="50" t="s">
        <v>212</v>
      </c>
      <c r="E147" s="49" t="s">
        <v>17</v>
      </c>
      <c r="F147" s="59">
        <f>SUM(F148)</f>
        <v>683</v>
      </c>
      <c r="G147" s="59">
        <f>SUM(G148)</f>
        <v>683</v>
      </c>
      <c r="H147" s="59">
        <f>SUM(H148)</f>
        <v>683</v>
      </c>
    </row>
    <row r="148" spans="1:8" ht="23.25">
      <c r="A148" s="49" t="s">
        <v>178</v>
      </c>
      <c r="B148" s="50" t="s">
        <v>126</v>
      </c>
      <c r="C148" s="50" t="s">
        <v>181</v>
      </c>
      <c r="D148" s="50" t="s">
        <v>212</v>
      </c>
      <c r="E148" s="49" t="s">
        <v>179</v>
      </c>
      <c r="F148" s="59">
        <v>683</v>
      </c>
      <c r="G148" s="23">
        <v>683</v>
      </c>
      <c r="H148" s="23">
        <v>683</v>
      </c>
    </row>
    <row r="149" spans="1:8" ht="13.5" customHeight="1">
      <c r="A149" s="17" t="s">
        <v>415</v>
      </c>
      <c r="B149" s="58" t="s">
        <v>131</v>
      </c>
      <c r="C149" s="58" t="s">
        <v>17</v>
      </c>
      <c r="D149" s="58" t="s">
        <v>17</v>
      </c>
      <c r="E149" s="58" t="s">
        <v>17</v>
      </c>
      <c r="F149" s="19">
        <f>F150+F161+F164</f>
        <v>191955.1</v>
      </c>
      <c r="G149" s="19">
        <f>G150+G161+G164</f>
        <v>192467.4</v>
      </c>
      <c r="H149" s="19">
        <f>H150+H161+H164</f>
        <v>182847.19999999998</v>
      </c>
    </row>
    <row r="150" spans="1:8" ht="12.75">
      <c r="A150" s="21" t="s">
        <v>156</v>
      </c>
      <c r="B150" s="27" t="s">
        <v>131</v>
      </c>
      <c r="C150" s="27" t="s">
        <v>19</v>
      </c>
      <c r="D150" s="27" t="s">
        <v>17</v>
      </c>
      <c r="E150" s="27" t="s">
        <v>17</v>
      </c>
      <c r="F150" s="23">
        <f>F151+F153+F155+F157+F159</f>
        <v>173178.80000000002</v>
      </c>
      <c r="G150" s="23">
        <f>G151+G153+G155+G157+G159</f>
        <v>173684</v>
      </c>
      <c r="H150" s="23">
        <f>H151+H153+H155+H157+H159</f>
        <v>164065.9</v>
      </c>
    </row>
    <row r="151" spans="1:8" ht="12.75">
      <c r="A151" s="21" t="s">
        <v>133</v>
      </c>
      <c r="B151" s="27" t="s">
        <v>131</v>
      </c>
      <c r="C151" s="27" t="s">
        <v>19</v>
      </c>
      <c r="D151" s="27" t="s">
        <v>134</v>
      </c>
      <c r="E151" s="27" t="s">
        <v>17</v>
      </c>
      <c r="F151" s="23">
        <f>F152</f>
        <v>94907.90000000001</v>
      </c>
      <c r="G151" s="23">
        <f>G152</f>
        <v>95902.2</v>
      </c>
      <c r="H151" s="23">
        <f>H152</f>
        <v>92137.3</v>
      </c>
    </row>
    <row r="152" spans="1:8" ht="12.75">
      <c r="A152" s="21" t="s">
        <v>56</v>
      </c>
      <c r="B152" s="27" t="s">
        <v>131</v>
      </c>
      <c r="C152" s="27" t="s">
        <v>19</v>
      </c>
      <c r="D152" s="27" t="s">
        <v>134</v>
      </c>
      <c r="E152" s="27" t="s">
        <v>57</v>
      </c>
      <c r="F152" s="23">
        <v>94907.9</v>
      </c>
      <c r="G152" s="23">
        <v>95902.2</v>
      </c>
      <c r="H152" s="23">
        <v>92137.3</v>
      </c>
    </row>
    <row r="153" spans="1:8" ht="12.75">
      <c r="A153" s="21" t="s">
        <v>157</v>
      </c>
      <c r="B153" s="27" t="s">
        <v>131</v>
      </c>
      <c r="C153" s="27" t="s">
        <v>19</v>
      </c>
      <c r="D153" s="27" t="s">
        <v>158</v>
      </c>
      <c r="E153" s="27" t="s">
        <v>17</v>
      </c>
      <c r="F153" s="23">
        <f>F154</f>
        <v>52191.8</v>
      </c>
      <c r="G153" s="23">
        <f>G154</f>
        <v>52191.8</v>
      </c>
      <c r="H153" s="23">
        <f>H154</f>
        <v>52169.700000000004</v>
      </c>
    </row>
    <row r="154" spans="1:8" ht="12.75">
      <c r="A154" s="21" t="s">
        <v>56</v>
      </c>
      <c r="B154" s="27" t="s">
        <v>131</v>
      </c>
      <c r="C154" s="27" t="s">
        <v>19</v>
      </c>
      <c r="D154" s="27" t="s">
        <v>158</v>
      </c>
      <c r="E154" s="27" t="s">
        <v>57</v>
      </c>
      <c r="F154" s="23">
        <v>52191.8</v>
      </c>
      <c r="G154" s="23">
        <v>52191.8</v>
      </c>
      <c r="H154" s="23">
        <v>52169.7</v>
      </c>
    </row>
    <row r="155" spans="1:8" ht="12.75">
      <c r="A155" s="21" t="s">
        <v>159</v>
      </c>
      <c r="B155" s="27" t="s">
        <v>131</v>
      </c>
      <c r="C155" s="27" t="s">
        <v>19</v>
      </c>
      <c r="D155" s="27" t="s">
        <v>160</v>
      </c>
      <c r="E155" s="27" t="s">
        <v>17</v>
      </c>
      <c r="F155" s="23">
        <f>F156</f>
        <v>15443.6</v>
      </c>
      <c r="G155" s="23">
        <f>G156</f>
        <v>15455.6</v>
      </c>
      <c r="H155" s="23">
        <f>H156</f>
        <v>12064.5</v>
      </c>
    </row>
    <row r="156" spans="1:8" ht="12.75">
      <c r="A156" s="21" t="s">
        <v>56</v>
      </c>
      <c r="B156" s="27" t="s">
        <v>131</v>
      </c>
      <c r="C156" s="27" t="s">
        <v>19</v>
      </c>
      <c r="D156" s="27" t="s">
        <v>160</v>
      </c>
      <c r="E156" s="27" t="s">
        <v>57</v>
      </c>
      <c r="F156" s="23">
        <v>15443.6</v>
      </c>
      <c r="G156" s="23">
        <v>15455.6</v>
      </c>
      <c r="H156" s="23">
        <v>12064.5</v>
      </c>
    </row>
    <row r="157" spans="1:8" ht="23.25">
      <c r="A157" s="21" t="s">
        <v>416</v>
      </c>
      <c r="B157" s="27" t="s">
        <v>131</v>
      </c>
      <c r="C157" s="27" t="s">
        <v>19</v>
      </c>
      <c r="D157" s="27" t="s">
        <v>417</v>
      </c>
      <c r="E157" s="27" t="s">
        <v>17</v>
      </c>
      <c r="F157" s="23">
        <f>F158</f>
        <v>1091.8</v>
      </c>
      <c r="G157" s="23">
        <f>G158</f>
        <v>1091.8</v>
      </c>
      <c r="H157" s="23">
        <f>H158</f>
        <v>1091.8</v>
      </c>
    </row>
    <row r="158" spans="1:8" ht="23.25">
      <c r="A158" s="21" t="s">
        <v>302</v>
      </c>
      <c r="B158" s="27" t="s">
        <v>131</v>
      </c>
      <c r="C158" s="27" t="s">
        <v>19</v>
      </c>
      <c r="D158" s="27" t="s">
        <v>417</v>
      </c>
      <c r="E158" s="27" t="s">
        <v>303</v>
      </c>
      <c r="F158" s="23">
        <f>G158</f>
        <v>1091.8</v>
      </c>
      <c r="G158" s="23">
        <v>1091.8</v>
      </c>
      <c r="H158" s="23">
        <v>1091.8</v>
      </c>
    </row>
    <row r="159" spans="1:8" ht="12.75">
      <c r="A159" s="21" t="s">
        <v>161</v>
      </c>
      <c r="B159" s="27" t="s">
        <v>131</v>
      </c>
      <c r="C159" s="27" t="s">
        <v>19</v>
      </c>
      <c r="D159" s="27" t="s">
        <v>162</v>
      </c>
      <c r="E159" s="27" t="s">
        <v>17</v>
      </c>
      <c r="F159" s="23">
        <f>F160</f>
        <v>9543.7</v>
      </c>
      <c r="G159" s="23">
        <f>G160</f>
        <v>9042.6</v>
      </c>
      <c r="H159" s="23">
        <f>H160</f>
        <v>6602.6</v>
      </c>
    </row>
    <row r="160" spans="1:8" ht="34.5">
      <c r="A160" s="21" t="s">
        <v>163</v>
      </c>
      <c r="B160" s="27" t="s">
        <v>131</v>
      </c>
      <c r="C160" s="27" t="s">
        <v>19</v>
      </c>
      <c r="D160" s="27" t="s">
        <v>162</v>
      </c>
      <c r="E160" s="27" t="s">
        <v>164</v>
      </c>
      <c r="F160" s="23">
        <v>9543.7</v>
      </c>
      <c r="G160" s="23">
        <v>9042.6</v>
      </c>
      <c r="H160" s="23">
        <v>6602.6</v>
      </c>
    </row>
    <row r="161" spans="1:8" ht="12.75">
      <c r="A161" s="21" t="s">
        <v>299</v>
      </c>
      <c r="B161" s="27" t="s">
        <v>131</v>
      </c>
      <c r="C161" s="27" t="s">
        <v>42</v>
      </c>
      <c r="D161" s="27" t="s">
        <v>17</v>
      </c>
      <c r="E161" s="27" t="s">
        <v>17</v>
      </c>
      <c r="F161" s="23">
        <f aca="true" t="shared" si="9" ref="F161:H162">F162</f>
        <v>9359.300000000001</v>
      </c>
      <c r="G161" s="23">
        <f t="shared" si="9"/>
        <v>9366.4</v>
      </c>
      <c r="H161" s="23">
        <f t="shared" si="9"/>
        <v>9365.800000000001</v>
      </c>
    </row>
    <row r="162" spans="1:8" ht="12.75">
      <c r="A162" s="21" t="s">
        <v>300</v>
      </c>
      <c r="B162" s="27" t="s">
        <v>131</v>
      </c>
      <c r="C162" s="27" t="s">
        <v>42</v>
      </c>
      <c r="D162" s="27" t="s">
        <v>301</v>
      </c>
      <c r="E162" s="27" t="s">
        <v>17</v>
      </c>
      <c r="F162" s="23">
        <f t="shared" si="9"/>
        <v>9359.300000000001</v>
      </c>
      <c r="G162" s="23">
        <f t="shared" si="9"/>
        <v>9366.4</v>
      </c>
      <c r="H162" s="23">
        <f t="shared" si="9"/>
        <v>9365.800000000001</v>
      </c>
    </row>
    <row r="163" spans="1:8" ht="23.25">
      <c r="A163" s="21" t="s">
        <v>302</v>
      </c>
      <c r="B163" s="27" t="s">
        <v>131</v>
      </c>
      <c r="C163" s="27" t="s">
        <v>42</v>
      </c>
      <c r="D163" s="27" t="s">
        <v>301</v>
      </c>
      <c r="E163" s="27" t="s">
        <v>303</v>
      </c>
      <c r="F163" s="23">
        <v>9359.300000000001</v>
      </c>
      <c r="G163" s="23">
        <v>9366.4</v>
      </c>
      <c r="H163" s="23">
        <v>9365.800000000001</v>
      </c>
    </row>
    <row r="164" spans="1:8" ht="12.75">
      <c r="A164" s="21" t="s">
        <v>165</v>
      </c>
      <c r="B164" s="27" t="s">
        <v>131</v>
      </c>
      <c r="C164" s="27" t="s">
        <v>46</v>
      </c>
      <c r="D164" s="27" t="s">
        <v>17</v>
      </c>
      <c r="E164" s="27" t="s">
        <v>17</v>
      </c>
      <c r="F164" s="23">
        <f>F165+F167+F169</f>
        <v>9417</v>
      </c>
      <c r="G164" s="23">
        <f>G165+G167+G169</f>
        <v>9417</v>
      </c>
      <c r="H164" s="23">
        <f>H165+H167+H169</f>
        <v>9415.5</v>
      </c>
    </row>
    <row r="165" spans="1:8" ht="12.75">
      <c r="A165" s="21" t="s">
        <v>22</v>
      </c>
      <c r="B165" s="27" t="s">
        <v>131</v>
      </c>
      <c r="C165" s="27" t="s">
        <v>46</v>
      </c>
      <c r="D165" s="27" t="s">
        <v>23</v>
      </c>
      <c r="E165" s="27" t="s">
        <v>17</v>
      </c>
      <c r="F165" s="23">
        <f>F166</f>
        <v>8031.7</v>
      </c>
      <c r="G165" s="23">
        <f>G166</f>
        <v>8031.7</v>
      </c>
      <c r="H165" s="23">
        <f>H166</f>
        <v>8030.8</v>
      </c>
    </row>
    <row r="166" spans="1:8" ht="12.75">
      <c r="A166" s="21" t="s">
        <v>24</v>
      </c>
      <c r="B166" s="27" t="s">
        <v>131</v>
      </c>
      <c r="C166" s="27" t="s">
        <v>46</v>
      </c>
      <c r="D166" s="27" t="s">
        <v>23</v>
      </c>
      <c r="E166" s="27" t="s">
        <v>25</v>
      </c>
      <c r="F166" s="23">
        <f>G166</f>
        <v>8031.7</v>
      </c>
      <c r="G166" s="23">
        <v>8031.7</v>
      </c>
      <c r="H166" s="23">
        <v>8030.8</v>
      </c>
    </row>
    <row r="167" spans="1:8" ht="34.5">
      <c r="A167" s="21" t="s">
        <v>166</v>
      </c>
      <c r="B167" s="27" t="s">
        <v>131</v>
      </c>
      <c r="C167" s="27" t="s">
        <v>46</v>
      </c>
      <c r="D167" s="27" t="s">
        <v>167</v>
      </c>
      <c r="E167" s="27" t="s">
        <v>17</v>
      </c>
      <c r="F167" s="23">
        <f>F168</f>
        <v>1079.8</v>
      </c>
      <c r="G167" s="23">
        <f>G168</f>
        <v>1079.8</v>
      </c>
      <c r="H167" s="23">
        <f>H168</f>
        <v>1079.5</v>
      </c>
    </row>
    <row r="168" spans="1:8" ht="12.75">
      <c r="A168" s="21" t="s">
        <v>56</v>
      </c>
      <c r="B168" s="27" t="s">
        <v>131</v>
      </c>
      <c r="C168" s="27" t="s">
        <v>46</v>
      </c>
      <c r="D168" s="27" t="s">
        <v>167</v>
      </c>
      <c r="E168" s="27" t="s">
        <v>57</v>
      </c>
      <c r="F168" s="23">
        <f>G168</f>
        <v>1079.8</v>
      </c>
      <c r="G168" s="23">
        <v>1079.8</v>
      </c>
      <c r="H168" s="23">
        <v>1079.5</v>
      </c>
    </row>
    <row r="169" spans="1:8" ht="12.75">
      <c r="A169" s="49" t="s">
        <v>211</v>
      </c>
      <c r="B169" s="50" t="s">
        <v>131</v>
      </c>
      <c r="C169" s="50" t="s">
        <v>46</v>
      </c>
      <c r="D169" s="50" t="s">
        <v>212</v>
      </c>
      <c r="E169" s="49" t="s">
        <v>17</v>
      </c>
      <c r="F169" s="59">
        <f>F170</f>
        <v>305.5</v>
      </c>
      <c r="G169" s="59">
        <f>G170</f>
        <v>305.5</v>
      </c>
      <c r="H169" s="59">
        <f>H170</f>
        <v>305.2</v>
      </c>
    </row>
    <row r="170" spans="1:8" ht="23.25">
      <c r="A170" s="49" t="s">
        <v>302</v>
      </c>
      <c r="B170" s="50" t="s">
        <v>131</v>
      </c>
      <c r="C170" s="50" t="s">
        <v>46</v>
      </c>
      <c r="D170" s="50" t="s">
        <v>212</v>
      </c>
      <c r="E170" s="49" t="s">
        <v>303</v>
      </c>
      <c r="F170" s="59">
        <v>305.5</v>
      </c>
      <c r="G170" s="23">
        <f>F170</f>
        <v>305.5</v>
      </c>
      <c r="H170" s="23">
        <f>305.2</f>
        <v>305.2</v>
      </c>
    </row>
    <row r="171" spans="1:8" ht="15.75" customHeight="1">
      <c r="A171" s="17" t="s">
        <v>418</v>
      </c>
      <c r="B171" s="58" t="s">
        <v>215</v>
      </c>
      <c r="C171" s="58" t="s">
        <v>17</v>
      </c>
      <c r="D171" s="58" t="s">
        <v>17</v>
      </c>
      <c r="E171" s="58" t="s">
        <v>17</v>
      </c>
      <c r="F171" s="19">
        <f>F176+F179+F201+F207+F172</f>
        <v>280399.8</v>
      </c>
      <c r="G171" s="19">
        <f>G176+G179+G201+G207+G172</f>
        <v>280406.9</v>
      </c>
      <c r="H171" s="19">
        <f>H176+H179+H201+H207+H172</f>
        <v>269305.20000000007</v>
      </c>
    </row>
    <row r="172" spans="1:8" ht="12.75">
      <c r="A172" s="21" t="s">
        <v>419</v>
      </c>
      <c r="B172" s="27" t="s">
        <v>215</v>
      </c>
      <c r="C172" s="27" t="s">
        <v>19</v>
      </c>
      <c r="D172" s="58"/>
      <c r="E172" s="58"/>
      <c r="F172" s="59">
        <f>F173</f>
        <v>139.7</v>
      </c>
      <c r="G172" s="59">
        <f>G173</f>
        <v>139.7</v>
      </c>
      <c r="H172" s="59">
        <f>H173</f>
        <v>133.9</v>
      </c>
    </row>
    <row r="173" spans="1:8" ht="12.75">
      <c r="A173" s="21" t="s">
        <v>420</v>
      </c>
      <c r="B173" s="27" t="s">
        <v>215</v>
      </c>
      <c r="C173" s="27" t="s">
        <v>19</v>
      </c>
      <c r="D173" s="27" t="s">
        <v>421</v>
      </c>
      <c r="E173" s="58"/>
      <c r="F173" s="59">
        <f>F174+F175</f>
        <v>139.7</v>
      </c>
      <c r="G173" s="59">
        <f>G174+G175</f>
        <v>139.7</v>
      </c>
      <c r="H173" s="59">
        <f>H174+H175</f>
        <v>133.9</v>
      </c>
    </row>
    <row r="174" spans="1:8" ht="34.5">
      <c r="A174" s="21" t="s">
        <v>422</v>
      </c>
      <c r="B174" s="27" t="s">
        <v>215</v>
      </c>
      <c r="C174" s="27" t="s">
        <v>19</v>
      </c>
      <c r="D174" s="27" t="s">
        <v>421</v>
      </c>
      <c r="E174" s="63" t="s">
        <v>423</v>
      </c>
      <c r="F174" s="59">
        <f>G174</f>
        <v>63</v>
      </c>
      <c r="G174" s="59">
        <v>63</v>
      </c>
      <c r="H174" s="59">
        <v>63</v>
      </c>
    </row>
    <row r="175" spans="1:8" ht="23.25">
      <c r="A175" s="21" t="s">
        <v>424</v>
      </c>
      <c r="B175" s="27" t="s">
        <v>215</v>
      </c>
      <c r="C175" s="27" t="s">
        <v>19</v>
      </c>
      <c r="D175" s="27" t="s">
        <v>421</v>
      </c>
      <c r="E175" s="63" t="s">
        <v>425</v>
      </c>
      <c r="F175" s="59">
        <f>G175</f>
        <v>76.7</v>
      </c>
      <c r="G175" s="59">
        <v>76.7</v>
      </c>
      <c r="H175" s="59">
        <v>70.9</v>
      </c>
    </row>
    <row r="176" spans="1:8" ht="12.75">
      <c r="A176" s="21" t="s">
        <v>250</v>
      </c>
      <c r="B176" s="27" t="s">
        <v>215</v>
      </c>
      <c r="C176" s="27" t="s">
        <v>42</v>
      </c>
      <c r="D176" s="27" t="s">
        <v>17</v>
      </c>
      <c r="E176" s="27" t="s">
        <v>17</v>
      </c>
      <c r="F176" s="23">
        <f aca="true" t="shared" si="10" ref="F176:H177">F177</f>
        <v>31301.8</v>
      </c>
      <c r="G176" s="23">
        <f t="shared" si="10"/>
        <v>31301.8</v>
      </c>
      <c r="H176" s="23">
        <f t="shared" si="10"/>
        <v>30431.100000000002</v>
      </c>
    </row>
    <row r="177" spans="1:8" ht="12.75">
      <c r="A177" s="21" t="s">
        <v>251</v>
      </c>
      <c r="B177" s="27" t="s">
        <v>215</v>
      </c>
      <c r="C177" s="27" t="s">
        <v>42</v>
      </c>
      <c r="D177" s="27" t="s">
        <v>252</v>
      </c>
      <c r="E177" s="27" t="s">
        <v>17</v>
      </c>
      <c r="F177" s="23">
        <f t="shared" si="10"/>
        <v>31301.8</v>
      </c>
      <c r="G177" s="23">
        <f t="shared" si="10"/>
        <v>31301.8</v>
      </c>
      <c r="H177" s="23">
        <f t="shared" si="10"/>
        <v>30431.100000000002</v>
      </c>
    </row>
    <row r="178" spans="1:8" ht="12.75">
      <c r="A178" s="21" t="s">
        <v>56</v>
      </c>
      <c r="B178" s="27" t="s">
        <v>215</v>
      </c>
      <c r="C178" s="27" t="s">
        <v>42</v>
      </c>
      <c r="D178" s="27" t="s">
        <v>252</v>
      </c>
      <c r="E178" s="27" t="s">
        <v>57</v>
      </c>
      <c r="F178" s="23">
        <f>G178</f>
        <v>31301.8</v>
      </c>
      <c r="G178" s="23">
        <v>31301.8</v>
      </c>
      <c r="H178" s="23">
        <v>30431.1</v>
      </c>
    </row>
    <row r="179" spans="1:8" ht="12.75">
      <c r="A179" s="21" t="s">
        <v>253</v>
      </c>
      <c r="B179" s="27" t="s">
        <v>215</v>
      </c>
      <c r="C179" s="27" t="s">
        <v>21</v>
      </c>
      <c r="D179" s="27" t="s">
        <v>17</v>
      </c>
      <c r="E179" s="27" t="s">
        <v>17</v>
      </c>
      <c r="F179" s="23">
        <f>F188+F190+F183+F180</f>
        <v>221394.7</v>
      </c>
      <c r="G179" s="23">
        <f>G188+G190+G183+G180</f>
        <v>221401.80000000002</v>
      </c>
      <c r="H179" s="23">
        <f>H188+H190+H183+H180</f>
        <v>211231.70000000004</v>
      </c>
    </row>
    <row r="180" spans="1:8" ht="12.75" customHeight="1">
      <c r="A180" s="21" t="s">
        <v>426</v>
      </c>
      <c r="B180" s="27" t="s">
        <v>215</v>
      </c>
      <c r="C180" s="27" t="s">
        <v>21</v>
      </c>
      <c r="D180" s="27" t="s">
        <v>427</v>
      </c>
      <c r="E180" s="27"/>
      <c r="F180" s="23">
        <f aca="true" t="shared" si="11" ref="F180:H181">SUM(F181)</f>
        <v>1473.2</v>
      </c>
      <c r="G180" s="23">
        <f t="shared" si="11"/>
        <v>1473.2</v>
      </c>
      <c r="H180" s="23">
        <f t="shared" si="11"/>
        <v>736.6</v>
      </c>
    </row>
    <row r="181" spans="1:8" ht="12.75" customHeight="1">
      <c r="A181" s="21" t="s">
        <v>141</v>
      </c>
      <c r="B181" s="27" t="s">
        <v>215</v>
      </c>
      <c r="C181" s="27" t="s">
        <v>21</v>
      </c>
      <c r="D181" s="27" t="s">
        <v>142</v>
      </c>
      <c r="E181" s="27"/>
      <c r="F181" s="23">
        <f t="shared" si="11"/>
        <v>1473.2</v>
      </c>
      <c r="G181" s="23">
        <f t="shared" si="11"/>
        <v>1473.2</v>
      </c>
      <c r="H181" s="23">
        <f t="shared" si="11"/>
        <v>736.6</v>
      </c>
    </row>
    <row r="182" spans="1:8" ht="12.75" customHeight="1">
      <c r="A182" s="21" t="s">
        <v>143</v>
      </c>
      <c r="B182" s="27" t="s">
        <v>215</v>
      </c>
      <c r="C182" s="27" t="s">
        <v>21</v>
      </c>
      <c r="D182" s="27" t="s">
        <v>142</v>
      </c>
      <c r="E182" s="27" t="s">
        <v>144</v>
      </c>
      <c r="F182" s="23">
        <v>1473.2</v>
      </c>
      <c r="G182" s="23">
        <v>1473.2</v>
      </c>
      <c r="H182" s="23">
        <v>736.6</v>
      </c>
    </row>
    <row r="183" spans="1:8" ht="12.75">
      <c r="A183" s="21" t="s">
        <v>254</v>
      </c>
      <c r="B183" s="27" t="s">
        <v>215</v>
      </c>
      <c r="C183" s="27" t="s">
        <v>21</v>
      </c>
      <c r="D183" s="27">
        <v>5050000</v>
      </c>
      <c r="E183" s="27"/>
      <c r="F183" s="23">
        <f>SUM(F184:F187)</f>
        <v>5848.5</v>
      </c>
      <c r="G183" s="23">
        <f>SUM(G184:G187)</f>
        <v>5848.5</v>
      </c>
      <c r="H183" s="23">
        <f>SUM(H184:H187)</f>
        <v>5815.2</v>
      </c>
    </row>
    <row r="184" spans="1:8" ht="12.75">
      <c r="A184" s="21" t="s">
        <v>255</v>
      </c>
      <c r="B184" s="27" t="s">
        <v>215</v>
      </c>
      <c r="C184" s="27" t="s">
        <v>21</v>
      </c>
      <c r="D184" s="27">
        <v>5050000</v>
      </c>
      <c r="E184" s="27">
        <v>483</v>
      </c>
      <c r="F184" s="23">
        <v>5814.5</v>
      </c>
      <c r="G184" s="23">
        <v>5814.5</v>
      </c>
      <c r="H184" s="23">
        <v>5781.2</v>
      </c>
    </row>
    <row r="185" spans="1:8" ht="23.25">
      <c r="A185" s="21" t="s">
        <v>256</v>
      </c>
      <c r="B185" s="27" t="s">
        <v>215</v>
      </c>
      <c r="C185" s="27" t="s">
        <v>21</v>
      </c>
      <c r="D185" s="27">
        <v>5050000</v>
      </c>
      <c r="E185" s="27" t="s">
        <v>257</v>
      </c>
      <c r="F185" s="23">
        <v>1.3</v>
      </c>
      <c r="G185" s="23">
        <v>1.3</v>
      </c>
      <c r="H185" s="23">
        <v>1.3</v>
      </c>
    </row>
    <row r="186" spans="1:8" ht="12.75">
      <c r="A186" s="21" t="s">
        <v>258</v>
      </c>
      <c r="B186" s="27" t="s">
        <v>215</v>
      </c>
      <c r="C186" s="27" t="s">
        <v>21</v>
      </c>
      <c r="D186" s="27">
        <v>5050000</v>
      </c>
      <c r="E186" s="27" t="s">
        <v>259</v>
      </c>
      <c r="F186" s="23">
        <v>22.9</v>
      </c>
      <c r="G186" s="23">
        <v>22.9</v>
      </c>
      <c r="H186" s="23">
        <v>22.9</v>
      </c>
    </row>
    <row r="187" spans="1:8" ht="12.75">
      <c r="A187" s="21" t="s">
        <v>260</v>
      </c>
      <c r="B187" s="27" t="s">
        <v>215</v>
      </c>
      <c r="C187" s="27" t="s">
        <v>21</v>
      </c>
      <c r="D187" s="27">
        <v>5050000</v>
      </c>
      <c r="E187" s="27" t="s">
        <v>261</v>
      </c>
      <c r="F187" s="23">
        <v>9.8</v>
      </c>
      <c r="G187" s="23">
        <v>9.8</v>
      </c>
      <c r="H187" s="23">
        <v>9.8</v>
      </c>
    </row>
    <row r="188" spans="1:8" ht="12.75">
      <c r="A188" s="21" t="s">
        <v>262</v>
      </c>
      <c r="B188" s="27" t="s">
        <v>215</v>
      </c>
      <c r="C188" s="27" t="s">
        <v>21</v>
      </c>
      <c r="D188" s="27" t="s">
        <v>263</v>
      </c>
      <c r="E188" s="27" t="s">
        <v>17</v>
      </c>
      <c r="F188" s="23">
        <f>F189</f>
        <v>10424.300000000001</v>
      </c>
      <c r="G188" s="23">
        <f>G189</f>
        <v>10424.300000000001</v>
      </c>
      <c r="H188" s="23">
        <f>H189</f>
        <v>8764.7</v>
      </c>
    </row>
    <row r="189" spans="1:8" ht="34.5">
      <c r="A189" s="21" t="s">
        <v>264</v>
      </c>
      <c r="B189" s="27" t="s">
        <v>215</v>
      </c>
      <c r="C189" s="27" t="s">
        <v>21</v>
      </c>
      <c r="D189" s="27" t="s">
        <v>263</v>
      </c>
      <c r="E189" s="27" t="s">
        <v>265</v>
      </c>
      <c r="F189" s="23">
        <v>10424.300000000001</v>
      </c>
      <c r="G189" s="23">
        <v>10424.300000000001</v>
      </c>
      <c r="H189" s="23">
        <v>8764.7</v>
      </c>
    </row>
    <row r="190" spans="1:8" ht="12.75">
      <c r="A190" s="21" t="s">
        <v>197</v>
      </c>
      <c r="B190" s="27" t="s">
        <v>215</v>
      </c>
      <c r="C190" s="27" t="s">
        <v>21</v>
      </c>
      <c r="D190" s="27" t="s">
        <v>198</v>
      </c>
      <c r="E190" s="27" t="s">
        <v>17</v>
      </c>
      <c r="F190" s="23">
        <f>SUM(F191:F200)</f>
        <v>203648.7</v>
      </c>
      <c r="G190" s="23">
        <f>SUM(G191:G200)</f>
        <v>203655.80000000002</v>
      </c>
      <c r="H190" s="23">
        <f>SUM(H191:H200)</f>
        <v>195915.2</v>
      </c>
    </row>
    <row r="191" spans="1:8" ht="23.25">
      <c r="A191" s="21" t="s">
        <v>256</v>
      </c>
      <c r="B191" s="27" t="s">
        <v>215</v>
      </c>
      <c r="C191" s="27" t="s">
        <v>21</v>
      </c>
      <c r="D191" s="27" t="s">
        <v>198</v>
      </c>
      <c r="E191" s="27" t="s">
        <v>257</v>
      </c>
      <c r="F191" s="23">
        <v>3115.8</v>
      </c>
      <c r="G191" s="23">
        <v>3115.8</v>
      </c>
      <c r="H191" s="23">
        <v>2850.8</v>
      </c>
    </row>
    <row r="192" spans="1:8" ht="12.75">
      <c r="A192" s="21" t="s">
        <v>258</v>
      </c>
      <c r="B192" s="27" t="s">
        <v>215</v>
      </c>
      <c r="C192" s="27" t="s">
        <v>21</v>
      </c>
      <c r="D192" s="27" t="s">
        <v>198</v>
      </c>
      <c r="E192" s="27" t="s">
        <v>259</v>
      </c>
      <c r="F192" s="23">
        <v>74592.6</v>
      </c>
      <c r="G192" s="23">
        <v>74592.6</v>
      </c>
      <c r="H192" s="23">
        <v>73710.7</v>
      </c>
    </row>
    <row r="193" spans="1:8" ht="12.75">
      <c r="A193" s="21" t="s">
        <v>266</v>
      </c>
      <c r="B193" s="27" t="s">
        <v>215</v>
      </c>
      <c r="C193" s="27" t="s">
        <v>21</v>
      </c>
      <c r="D193" s="27" t="s">
        <v>198</v>
      </c>
      <c r="E193" s="27" t="s">
        <v>267</v>
      </c>
      <c r="F193" s="23">
        <v>3104.8</v>
      </c>
      <c r="G193" s="23">
        <v>3111.9</v>
      </c>
      <c r="H193" s="23">
        <v>3111.8</v>
      </c>
    </row>
    <row r="194" spans="1:8" ht="23.25">
      <c r="A194" s="21" t="s">
        <v>268</v>
      </c>
      <c r="B194" s="27" t="s">
        <v>215</v>
      </c>
      <c r="C194" s="27" t="s">
        <v>21</v>
      </c>
      <c r="D194" s="27" t="s">
        <v>198</v>
      </c>
      <c r="E194" s="27" t="s">
        <v>269</v>
      </c>
      <c r="F194" s="23">
        <v>97080.9</v>
      </c>
      <c r="G194" s="23">
        <v>97080.9</v>
      </c>
      <c r="H194" s="23">
        <v>92174</v>
      </c>
    </row>
    <row r="195" spans="1:8" ht="23.25">
      <c r="A195" s="21" t="s">
        <v>270</v>
      </c>
      <c r="B195" s="27" t="s">
        <v>215</v>
      </c>
      <c r="C195" s="27" t="s">
        <v>21</v>
      </c>
      <c r="D195" s="27" t="s">
        <v>198</v>
      </c>
      <c r="E195" s="27" t="s">
        <v>271</v>
      </c>
      <c r="F195" s="23">
        <v>15607.1</v>
      </c>
      <c r="G195" s="23">
        <v>15607.1</v>
      </c>
      <c r="H195" s="23">
        <v>15246.8</v>
      </c>
    </row>
    <row r="196" spans="1:8" ht="90" customHeight="1">
      <c r="A196" s="46" t="s">
        <v>272</v>
      </c>
      <c r="B196" s="27" t="s">
        <v>215</v>
      </c>
      <c r="C196" s="27" t="s">
        <v>21</v>
      </c>
      <c r="D196" s="27" t="s">
        <v>198</v>
      </c>
      <c r="E196" s="27" t="s">
        <v>273</v>
      </c>
      <c r="F196" s="23">
        <v>1335.6</v>
      </c>
      <c r="G196" s="23">
        <v>1335.6</v>
      </c>
      <c r="H196" s="23">
        <v>215.1</v>
      </c>
    </row>
    <row r="197" spans="1:8" ht="12.75">
      <c r="A197" s="21" t="s">
        <v>260</v>
      </c>
      <c r="B197" s="27" t="s">
        <v>215</v>
      </c>
      <c r="C197" s="27" t="s">
        <v>21</v>
      </c>
      <c r="D197" s="27" t="s">
        <v>198</v>
      </c>
      <c r="E197" s="27" t="s">
        <v>261</v>
      </c>
      <c r="F197" s="23">
        <v>1794.4</v>
      </c>
      <c r="G197" s="23">
        <v>1794.4</v>
      </c>
      <c r="H197" s="23">
        <v>1706.7</v>
      </c>
    </row>
    <row r="198" spans="1:8" ht="12.75">
      <c r="A198" s="21" t="s">
        <v>274</v>
      </c>
      <c r="B198" s="27" t="s">
        <v>215</v>
      </c>
      <c r="C198" s="27" t="s">
        <v>21</v>
      </c>
      <c r="D198" s="27" t="s">
        <v>198</v>
      </c>
      <c r="E198" s="27" t="s">
        <v>275</v>
      </c>
      <c r="F198" s="23">
        <v>15.1</v>
      </c>
      <c r="G198" s="47">
        <v>15.1</v>
      </c>
      <c r="H198" s="23">
        <v>8.6</v>
      </c>
    </row>
    <row r="199" spans="1:8" ht="12.75">
      <c r="A199" s="21" t="s">
        <v>276</v>
      </c>
      <c r="B199" s="27" t="s">
        <v>215</v>
      </c>
      <c r="C199" s="27" t="s">
        <v>21</v>
      </c>
      <c r="D199" s="27" t="s">
        <v>198</v>
      </c>
      <c r="E199" s="27" t="s">
        <v>277</v>
      </c>
      <c r="F199" s="23">
        <v>1427.4</v>
      </c>
      <c r="G199" s="23">
        <v>1427.4</v>
      </c>
      <c r="H199" s="23">
        <v>1332.1</v>
      </c>
    </row>
    <row r="200" spans="1:8" ht="23.25">
      <c r="A200" s="21" t="s">
        <v>278</v>
      </c>
      <c r="B200" s="27" t="s">
        <v>215</v>
      </c>
      <c r="C200" s="27" t="s">
        <v>21</v>
      </c>
      <c r="D200" s="27" t="s">
        <v>198</v>
      </c>
      <c r="E200" s="27" t="s">
        <v>279</v>
      </c>
      <c r="F200" s="23">
        <v>5575</v>
      </c>
      <c r="G200" s="23">
        <v>5575</v>
      </c>
      <c r="H200" s="23">
        <v>5558.6</v>
      </c>
    </row>
    <row r="201" spans="1:8" ht="12.75">
      <c r="A201" s="21" t="s">
        <v>216</v>
      </c>
      <c r="B201" s="27" t="s">
        <v>215</v>
      </c>
      <c r="C201" s="27" t="s">
        <v>46</v>
      </c>
      <c r="D201" s="27" t="s">
        <v>17</v>
      </c>
      <c r="E201" s="27" t="s">
        <v>17</v>
      </c>
      <c r="F201" s="23">
        <f>F202+F204</f>
        <v>8612.400000000001</v>
      </c>
      <c r="G201" s="23">
        <f>G202+G204</f>
        <v>8612.400000000001</v>
      </c>
      <c r="H201" s="23">
        <f>H202+H204</f>
        <v>8603.400000000001</v>
      </c>
    </row>
    <row r="202" spans="1:8" ht="12.75">
      <c r="A202" s="21" t="s">
        <v>217</v>
      </c>
      <c r="B202" s="27" t="s">
        <v>215</v>
      </c>
      <c r="C202" s="27" t="s">
        <v>46</v>
      </c>
      <c r="D202" s="27" t="s">
        <v>218</v>
      </c>
      <c r="E202" s="27" t="s">
        <v>17</v>
      </c>
      <c r="F202" s="23">
        <f>F203</f>
        <v>3144.8</v>
      </c>
      <c r="G202" s="23">
        <f>G203</f>
        <v>3144.8</v>
      </c>
      <c r="H202" s="23">
        <f>H203</f>
        <v>3144.8</v>
      </c>
    </row>
    <row r="203" spans="1:8" ht="23.25">
      <c r="A203" s="21" t="s">
        <v>428</v>
      </c>
      <c r="B203" s="27" t="s">
        <v>215</v>
      </c>
      <c r="C203" s="27" t="s">
        <v>46</v>
      </c>
      <c r="D203" s="27" t="s">
        <v>218</v>
      </c>
      <c r="E203" s="27" t="s">
        <v>429</v>
      </c>
      <c r="F203" s="23">
        <v>3144.8</v>
      </c>
      <c r="G203" s="23">
        <v>3144.8</v>
      </c>
      <c r="H203" s="23">
        <v>3144.8</v>
      </c>
    </row>
    <row r="204" spans="1:8" ht="12.75">
      <c r="A204" s="21" t="s">
        <v>430</v>
      </c>
      <c r="B204" s="27" t="s">
        <v>215</v>
      </c>
      <c r="C204" s="27" t="s">
        <v>46</v>
      </c>
      <c r="D204" s="27" t="s">
        <v>389</v>
      </c>
      <c r="E204" s="27"/>
      <c r="F204" s="23">
        <f>F205+F206</f>
        <v>5467.6</v>
      </c>
      <c r="G204" s="23">
        <f>G205+G206</f>
        <v>5467.6</v>
      </c>
      <c r="H204" s="23">
        <f>H205+H206</f>
        <v>5458.6</v>
      </c>
    </row>
    <row r="205" spans="1:8" ht="12.75">
      <c r="A205" s="21" t="s">
        <v>431</v>
      </c>
      <c r="B205" s="27" t="s">
        <v>215</v>
      </c>
      <c r="C205" s="27" t="s">
        <v>46</v>
      </c>
      <c r="D205" s="27" t="s">
        <v>389</v>
      </c>
      <c r="E205" s="27" t="s">
        <v>429</v>
      </c>
      <c r="F205" s="23">
        <v>5051.6</v>
      </c>
      <c r="G205" s="23">
        <v>5051.6</v>
      </c>
      <c r="H205" s="23">
        <v>5042.6</v>
      </c>
    </row>
    <row r="206" spans="1:8" ht="23.25">
      <c r="A206" s="21" t="s">
        <v>432</v>
      </c>
      <c r="B206" s="27" t="s">
        <v>215</v>
      </c>
      <c r="C206" s="27" t="s">
        <v>46</v>
      </c>
      <c r="D206" s="27" t="s">
        <v>389</v>
      </c>
      <c r="E206" s="27" t="s">
        <v>433</v>
      </c>
      <c r="F206" s="23">
        <v>416</v>
      </c>
      <c r="G206" s="23">
        <v>416</v>
      </c>
      <c r="H206" s="23">
        <v>416</v>
      </c>
    </row>
    <row r="207" spans="1:8" ht="12.75">
      <c r="A207" s="21" t="s">
        <v>280</v>
      </c>
      <c r="B207" s="27" t="s">
        <v>215</v>
      </c>
      <c r="C207" s="27" t="s">
        <v>181</v>
      </c>
      <c r="D207" s="27" t="s">
        <v>17</v>
      </c>
      <c r="E207" s="27" t="s">
        <v>17</v>
      </c>
      <c r="F207" s="23">
        <f>F208+F210</f>
        <v>18951.2</v>
      </c>
      <c r="G207" s="23">
        <f>G208+G210</f>
        <v>18951.2</v>
      </c>
      <c r="H207" s="23">
        <f>H208+H210</f>
        <v>18905.100000000002</v>
      </c>
    </row>
    <row r="208" spans="1:8" ht="12.75">
      <c r="A208" s="21" t="s">
        <v>22</v>
      </c>
      <c r="B208" s="27" t="s">
        <v>215</v>
      </c>
      <c r="C208" s="27" t="s">
        <v>181</v>
      </c>
      <c r="D208" s="27" t="s">
        <v>23</v>
      </c>
      <c r="E208" s="27" t="s">
        <v>17</v>
      </c>
      <c r="F208" s="23">
        <f>F209</f>
        <v>18651.2</v>
      </c>
      <c r="G208" s="23">
        <f>G209</f>
        <v>18651.2</v>
      </c>
      <c r="H208" s="23">
        <f>H209</f>
        <v>18605.100000000002</v>
      </c>
    </row>
    <row r="209" spans="1:8" ht="12.75">
      <c r="A209" s="21" t="s">
        <v>24</v>
      </c>
      <c r="B209" s="27" t="s">
        <v>215</v>
      </c>
      <c r="C209" s="27" t="s">
        <v>181</v>
      </c>
      <c r="D209" s="27" t="s">
        <v>23</v>
      </c>
      <c r="E209" s="27" t="s">
        <v>25</v>
      </c>
      <c r="F209" s="23">
        <f>G209</f>
        <v>18651.2</v>
      </c>
      <c r="G209" s="23">
        <v>18651.2</v>
      </c>
      <c r="H209" s="23">
        <v>18605.100000000002</v>
      </c>
    </row>
    <row r="210" spans="1:8" ht="12.75">
      <c r="A210" s="49" t="s">
        <v>434</v>
      </c>
      <c r="B210" s="50" t="s">
        <v>215</v>
      </c>
      <c r="C210" s="50" t="s">
        <v>181</v>
      </c>
      <c r="D210" s="50" t="s">
        <v>435</v>
      </c>
      <c r="E210" s="49" t="s">
        <v>17</v>
      </c>
      <c r="F210" s="59">
        <v>300</v>
      </c>
      <c r="G210" s="23">
        <f>G211</f>
        <v>300</v>
      </c>
      <c r="H210" s="23">
        <f>H211</f>
        <v>300</v>
      </c>
    </row>
    <row r="211" spans="1:8" ht="12.75">
      <c r="A211" s="49" t="s">
        <v>436</v>
      </c>
      <c r="B211" s="50" t="s">
        <v>215</v>
      </c>
      <c r="C211" s="50" t="s">
        <v>181</v>
      </c>
      <c r="D211" s="50" t="s">
        <v>435</v>
      </c>
      <c r="E211" s="49" t="s">
        <v>437</v>
      </c>
      <c r="F211" s="59">
        <v>300</v>
      </c>
      <c r="G211" s="23">
        <v>300</v>
      </c>
      <c r="H211" s="23">
        <v>300</v>
      </c>
    </row>
    <row r="212" spans="1:8" ht="14.25" customHeight="1">
      <c r="A212" s="17" t="s">
        <v>438</v>
      </c>
      <c r="B212" s="58" t="s">
        <v>235</v>
      </c>
      <c r="C212" s="58" t="s">
        <v>17</v>
      </c>
      <c r="D212" s="58" t="s">
        <v>17</v>
      </c>
      <c r="E212" s="58" t="s">
        <v>17</v>
      </c>
      <c r="F212" s="19">
        <f aca="true" t="shared" si="12" ref="F212:H214">F213</f>
        <v>41974.1</v>
      </c>
      <c r="G212" s="19">
        <f t="shared" si="12"/>
        <v>41974.1</v>
      </c>
      <c r="H212" s="19">
        <f t="shared" si="12"/>
        <v>41974.1</v>
      </c>
    </row>
    <row r="213" spans="1:8" ht="12.75">
      <c r="A213" s="21" t="s">
        <v>236</v>
      </c>
      <c r="B213" s="27" t="s">
        <v>235</v>
      </c>
      <c r="C213" s="27" t="s">
        <v>19</v>
      </c>
      <c r="D213" s="27" t="s">
        <v>17</v>
      </c>
      <c r="E213" s="27" t="s">
        <v>17</v>
      </c>
      <c r="F213" s="23">
        <f t="shared" si="12"/>
        <v>41974.1</v>
      </c>
      <c r="G213" s="23">
        <f t="shared" si="12"/>
        <v>41974.1</v>
      </c>
      <c r="H213" s="23">
        <f t="shared" si="12"/>
        <v>41974.1</v>
      </c>
    </row>
    <row r="214" spans="1:8" ht="12.75">
      <c r="A214" s="21" t="s">
        <v>161</v>
      </c>
      <c r="B214" s="27" t="s">
        <v>235</v>
      </c>
      <c r="C214" s="27" t="s">
        <v>19</v>
      </c>
      <c r="D214" s="27" t="s">
        <v>162</v>
      </c>
      <c r="E214" s="27" t="s">
        <v>17</v>
      </c>
      <c r="F214" s="23">
        <f>F215</f>
        <v>41974.1</v>
      </c>
      <c r="G214" s="23">
        <f t="shared" si="12"/>
        <v>41974.1</v>
      </c>
      <c r="H214" s="23">
        <f t="shared" si="12"/>
        <v>41974.1</v>
      </c>
    </row>
    <row r="215" spans="1:8" ht="29.25" customHeight="1">
      <c r="A215" s="21" t="s">
        <v>237</v>
      </c>
      <c r="B215" s="27" t="s">
        <v>235</v>
      </c>
      <c r="C215" s="27" t="s">
        <v>19</v>
      </c>
      <c r="D215" s="27" t="s">
        <v>162</v>
      </c>
      <c r="E215" s="27" t="s">
        <v>239</v>
      </c>
      <c r="F215" s="23">
        <v>41974.1</v>
      </c>
      <c r="G215" s="23">
        <f>F215</f>
        <v>41974.1</v>
      </c>
      <c r="H215" s="23">
        <f>G215</f>
        <v>41974.1</v>
      </c>
    </row>
    <row r="216" spans="1:8" ht="12.75">
      <c r="A216" s="17" t="s">
        <v>322</v>
      </c>
      <c r="B216" s="58" t="s">
        <v>17</v>
      </c>
      <c r="C216" s="58" t="s">
        <v>17</v>
      </c>
      <c r="D216" s="58" t="s">
        <v>17</v>
      </c>
      <c r="E216" s="58" t="s">
        <v>17</v>
      </c>
      <c r="F216" s="19">
        <f>SUM(F11,F52,F56,F65,F80,F105,F134,F149,F171,F212)</f>
        <v>1843714.9</v>
      </c>
      <c r="G216" s="19">
        <f>SUM(G11,G52,G56,G65,G80,G105,G134,G149,G171,G212)</f>
        <v>1861908.0000000002</v>
      </c>
      <c r="H216" s="19">
        <f>SUM(H11,H52,H56,H65,H80,H105,H134,H149,H171,H212)</f>
        <v>1828067.1</v>
      </c>
    </row>
    <row r="217" spans="1:8" ht="12.75">
      <c r="A217" s="70"/>
      <c r="B217" s="71"/>
      <c r="C217" s="71"/>
      <c r="D217" s="71"/>
      <c r="E217" s="71"/>
      <c r="F217" s="72"/>
      <c r="G217" s="72"/>
      <c r="H217" s="72"/>
    </row>
    <row r="218" spans="1:8" ht="12.75">
      <c r="A218" s="70"/>
      <c r="B218" s="71"/>
      <c r="C218" s="71"/>
      <c r="D218" s="71"/>
      <c r="E218" s="71"/>
      <c r="F218" s="72"/>
      <c r="G218" s="72"/>
      <c r="H218" s="72"/>
    </row>
    <row r="219" spans="1:8" ht="12.75">
      <c r="A219" s="70"/>
      <c r="B219" s="71"/>
      <c r="C219" s="71"/>
      <c r="D219" s="71"/>
      <c r="E219" s="71"/>
      <c r="F219" s="72"/>
      <c r="G219" s="72"/>
      <c r="H219" s="72"/>
    </row>
    <row r="220" spans="1:8" ht="12.75">
      <c r="A220" s="51" t="s">
        <v>439</v>
      </c>
      <c r="E220" s="71"/>
      <c r="F220" s="72"/>
      <c r="G220" s="72"/>
      <c r="H220" s="72"/>
    </row>
    <row r="221" spans="1:4" ht="12.75">
      <c r="A221" s="51" t="s">
        <v>325</v>
      </c>
      <c r="B221" s="52"/>
      <c r="C221" s="52"/>
      <c r="D221" s="52" t="s">
        <v>326</v>
      </c>
    </row>
    <row r="222" spans="2:8" s="51" customFormat="1" ht="12.75">
      <c r="B222" s="52"/>
      <c r="C222" s="52"/>
      <c r="D222" s="52"/>
      <c r="F222" s="52"/>
      <c r="G222" s="52"/>
      <c r="H222" s="52"/>
    </row>
    <row r="223" spans="2:4" s="51" customFormat="1" ht="12.75">
      <c r="B223" s="52"/>
      <c r="C223" s="52"/>
      <c r="D223" s="52"/>
    </row>
  </sheetData>
  <sheetProtection/>
  <mergeCells count="4">
    <mergeCell ref="A4:H4"/>
    <mergeCell ref="A5:H5"/>
    <mergeCell ref="A6:H6"/>
    <mergeCell ref="A7:H7"/>
  </mergeCells>
  <printOptions/>
  <pageMargins left="0.6402777777777778" right="0.1701388888888889" top="0.5" bottom="0.2902777777777778" header="0.5118055555555556" footer="0.5118055555555556"/>
  <pageSetup fitToHeight="0" fitToWidth="1" horizontalDpi="300" verticalDpi="300" orientation="portrait" paperSize="9"/>
  <rowBreaks count="4" manualBreakCount="4">
    <brk id="49" max="255" man="1"/>
    <brk id="98" max="255" man="1"/>
    <brk id="147" max="255" man="1"/>
    <brk id="1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tabSelected="1"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68.57421875" style="51" customWidth="1"/>
    <col min="2" max="2" width="4.00390625" style="51" customWidth="1"/>
    <col min="3" max="3" width="4.8515625" style="51" customWidth="1"/>
    <col min="4" max="4" width="15.57421875" style="73" customWidth="1"/>
    <col min="5" max="5" width="11.7109375" style="51" customWidth="1"/>
    <col min="6" max="6" width="12.421875" style="51" customWidth="1"/>
    <col min="7" max="16384" width="9.140625" style="51" customWidth="1"/>
  </cols>
  <sheetData>
    <row r="1" spans="2:6" ht="12.75">
      <c r="B1" s="9"/>
      <c r="D1" s="53"/>
      <c r="E1" s="54"/>
      <c r="F1" s="53" t="s">
        <v>440</v>
      </c>
    </row>
    <row r="2" spans="2:6" ht="12.75">
      <c r="B2" s="56"/>
      <c r="D2" s="53"/>
      <c r="E2" s="54"/>
      <c r="F2" s="53" t="s">
        <v>328</v>
      </c>
    </row>
    <row r="3" spans="2:6" ht="12.75">
      <c r="B3" s="56"/>
      <c r="D3" s="53"/>
      <c r="E3" s="54"/>
      <c r="F3" s="53" t="s">
        <v>441</v>
      </c>
    </row>
    <row r="4" spans="1:4" ht="12.75">
      <c r="A4" s="74"/>
      <c r="B4" s="74"/>
      <c r="C4" s="74"/>
      <c r="D4" s="74"/>
    </row>
    <row r="5" spans="1:6" ht="12.75">
      <c r="A5" s="75" t="s">
        <v>330</v>
      </c>
      <c r="B5" s="75"/>
      <c r="C5" s="75"/>
      <c r="D5" s="75"/>
      <c r="E5" s="75"/>
      <c r="F5" s="75"/>
    </row>
    <row r="6" spans="1:6" ht="12.75">
      <c r="A6" s="75" t="s">
        <v>442</v>
      </c>
      <c r="B6" s="75"/>
      <c r="C6" s="75"/>
      <c r="D6" s="75"/>
      <c r="E6" s="75"/>
      <c r="F6" s="75"/>
    </row>
    <row r="7" spans="1:6" ht="12.75">
      <c r="A7" s="75"/>
      <c r="B7" s="75"/>
      <c r="C7" s="75"/>
      <c r="D7" s="75"/>
      <c r="E7" s="75"/>
      <c r="F7" s="75"/>
    </row>
    <row r="8" ht="12.75">
      <c r="F8" s="73" t="s">
        <v>5</v>
      </c>
    </row>
    <row r="9" spans="1:6" ht="113.25">
      <c r="A9" s="76" t="s">
        <v>443</v>
      </c>
      <c r="B9" s="76" t="s">
        <v>334</v>
      </c>
      <c r="C9" s="76" t="s">
        <v>9</v>
      </c>
      <c r="D9" s="77" t="s">
        <v>12</v>
      </c>
      <c r="E9" s="14" t="s">
        <v>13</v>
      </c>
      <c r="F9" s="14" t="s">
        <v>14</v>
      </c>
    </row>
    <row r="10" spans="1:7" ht="12.75">
      <c r="A10" s="17" t="s">
        <v>335</v>
      </c>
      <c r="B10" s="17" t="s">
        <v>19</v>
      </c>
      <c r="C10" s="17" t="s">
        <v>17</v>
      </c>
      <c r="D10" s="19">
        <f>SUM(D11:D17)</f>
        <v>108543.7</v>
      </c>
      <c r="E10" s="19">
        <f>SUM(E11:E17)</f>
        <v>108444.8</v>
      </c>
      <c r="F10" s="19">
        <f>SUM(F11:F17)</f>
        <v>105755.30896999998</v>
      </c>
      <c r="G10" s="78"/>
    </row>
    <row r="11" spans="1:7" ht="23.25">
      <c r="A11" s="21" t="s">
        <v>41</v>
      </c>
      <c r="B11" s="21" t="s">
        <v>19</v>
      </c>
      <c r="C11" s="21" t="s">
        <v>42</v>
      </c>
      <c r="D11" s="23">
        <v>820.7</v>
      </c>
      <c r="E11" s="23">
        <v>820.7</v>
      </c>
      <c r="F11" s="23">
        <v>802.53235</v>
      </c>
      <c r="G11" s="78"/>
    </row>
    <row r="12" spans="1:7" ht="23.25">
      <c r="A12" s="21" t="s">
        <v>20</v>
      </c>
      <c r="B12" s="21" t="s">
        <v>19</v>
      </c>
      <c r="C12" s="21" t="s">
        <v>21</v>
      </c>
      <c r="D12" s="23">
        <v>20489</v>
      </c>
      <c r="E12" s="23">
        <v>20489</v>
      </c>
      <c r="F12" s="23">
        <v>20461.70666</v>
      </c>
      <c r="G12" s="78"/>
    </row>
    <row r="13" spans="1:7" ht="28.5" customHeight="1">
      <c r="A13" s="21" t="s">
        <v>45</v>
      </c>
      <c r="B13" s="21" t="s">
        <v>19</v>
      </c>
      <c r="C13" s="21" t="s">
        <v>46</v>
      </c>
      <c r="D13" s="23">
        <v>50141.3</v>
      </c>
      <c r="E13" s="23">
        <v>50141.3</v>
      </c>
      <c r="F13" s="23">
        <v>48278.77505</v>
      </c>
      <c r="G13" s="78"/>
    </row>
    <row r="14" spans="1:7" ht="12.75">
      <c r="A14" s="21" t="s">
        <v>47</v>
      </c>
      <c r="B14" s="21" t="s">
        <v>19</v>
      </c>
      <c r="C14" s="21" t="s">
        <v>48</v>
      </c>
      <c r="D14" s="23">
        <v>91.1</v>
      </c>
      <c r="E14" s="23">
        <v>91.1</v>
      </c>
      <c r="F14" s="23">
        <v>0</v>
      </c>
      <c r="G14" s="78"/>
    </row>
    <row r="15" spans="1:7" ht="23.25">
      <c r="A15" s="21" t="s">
        <v>225</v>
      </c>
      <c r="B15" s="21" t="s">
        <v>19</v>
      </c>
      <c r="C15" s="21" t="s">
        <v>181</v>
      </c>
      <c r="D15" s="23">
        <v>13955.3</v>
      </c>
      <c r="E15" s="23">
        <v>13955.3</v>
      </c>
      <c r="F15" s="23">
        <v>13812.41319</v>
      </c>
      <c r="G15" s="78"/>
    </row>
    <row r="16" spans="1:7" ht="12.75">
      <c r="A16" s="21" t="s">
        <v>226</v>
      </c>
      <c r="B16" s="21" t="s">
        <v>19</v>
      </c>
      <c r="C16" s="21" t="s">
        <v>227</v>
      </c>
      <c r="D16" s="23">
        <v>626.9</v>
      </c>
      <c r="E16" s="23">
        <v>376</v>
      </c>
      <c r="F16" s="23">
        <v>0</v>
      </c>
      <c r="G16" s="78"/>
    </row>
    <row r="17" spans="1:7" ht="12.75">
      <c r="A17" s="21" t="s">
        <v>30</v>
      </c>
      <c r="B17" s="21" t="s">
        <v>19</v>
      </c>
      <c r="C17" s="21" t="s">
        <v>31</v>
      </c>
      <c r="D17" s="23">
        <v>22419.4</v>
      </c>
      <c r="E17" s="23">
        <f>22571.4</f>
        <v>22571.4</v>
      </c>
      <c r="F17" s="23">
        <v>22399.881719999998</v>
      </c>
      <c r="G17" s="78"/>
    </row>
    <row r="18" spans="1:7" ht="12.75">
      <c r="A18" s="17" t="s">
        <v>365</v>
      </c>
      <c r="B18" s="17" t="s">
        <v>42</v>
      </c>
      <c r="C18" s="17" t="s">
        <v>17</v>
      </c>
      <c r="D18" s="19">
        <f>D19</f>
        <v>395.90000000000003</v>
      </c>
      <c r="E18" s="19">
        <f>E19</f>
        <v>395.90000000000003</v>
      </c>
      <c r="F18" s="19">
        <f>F19</f>
        <v>394.90000000000003</v>
      </c>
      <c r="G18" s="78"/>
    </row>
    <row r="19" spans="1:7" ht="12.75">
      <c r="A19" s="21" t="s">
        <v>61</v>
      </c>
      <c r="B19" s="21" t="s">
        <v>42</v>
      </c>
      <c r="C19" s="21" t="s">
        <v>21</v>
      </c>
      <c r="D19" s="23">
        <v>395.9</v>
      </c>
      <c r="E19" s="23">
        <v>395.9</v>
      </c>
      <c r="F19" s="23">
        <v>394.9</v>
      </c>
      <c r="G19" s="78"/>
    </row>
    <row r="20" spans="1:7" ht="23.25">
      <c r="A20" s="17" t="s">
        <v>369</v>
      </c>
      <c r="B20" s="17" t="s">
        <v>21</v>
      </c>
      <c r="C20" s="17" t="s">
        <v>17</v>
      </c>
      <c r="D20" s="19">
        <f>D21+D22</f>
        <v>10383.2</v>
      </c>
      <c r="E20" s="19">
        <f>E21+E22</f>
        <v>10453.000000000002</v>
      </c>
      <c r="F20" s="19">
        <f>F21+F22</f>
        <v>10439.6</v>
      </c>
      <c r="G20" s="78"/>
    </row>
    <row r="21" spans="1:7" ht="12.75">
      <c r="A21" s="49" t="s">
        <v>321</v>
      </c>
      <c r="B21" s="49" t="s">
        <v>21</v>
      </c>
      <c r="C21" s="49" t="s">
        <v>46</v>
      </c>
      <c r="D21" s="23">
        <v>241.2</v>
      </c>
      <c r="E21" s="23">
        <v>241.2</v>
      </c>
      <c r="F21" s="23">
        <v>241.1</v>
      </c>
      <c r="G21" s="78"/>
    </row>
    <row r="22" spans="1:7" ht="23.25">
      <c r="A22" s="21" t="s">
        <v>308</v>
      </c>
      <c r="B22" s="21" t="s">
        <v>21</v>
      </c>
      <c r="C22" s="21" t="s">
        <v>131</v>
      </c>
      <c r="D22" s="23">
        <v>10142</v>
      </c>
      <c r="E22" s="23">
        <v>10211.800000000001</v>
      </c>
      <c r="F22" s="23">
        <v>10198.5</v>
      </c>
      <c r="G22" s="78"/>
    </row>
    <row r="23" spans="1:7" ht="12.75">
      <c r="A23" s="17" t="s">
        <v>375</v>
      </c>
      <c r="B23" s="17" t="s">
        <v>46</v>
      </c>
      <c r="C23" s="17" t="s">
        <v>17</v>
      </c>
      <c r="D23" s="19">
        <f>SUM(D24:D27)</f>
        <v>10767.7</v>
      </c>
      <c r="E23" s="19">
        <f>SUM(E24:E27)</f>
        <v>10796.7</v>
      </c>
      <c r="F23" s="19">
        <f>SUM(F24:F27)</f>
        <v>10793.2</v>
      </c>
      <c r="G23" s="78"/>
    </row>
    <row r="24" spans="1:7" ht="12.75">
      <c r="A24" s="21" t="s">
        <v>444</v>
      </c>
      <c r="B24" s="21" t="s">
        <v>46</v>
      </c>
      <c r="C24" s="21" t="s">
        <v>48</v>
      </c>
      <c r="D24" s="23">
        <v>0</v>
      </c>
      <c r="E24" s="23">
        <v>29</v>
      </c>
      <c r="F24" s="23">
        <v>29</v>
      </c>
      <c r="G24" s="78"/>
    </row>
    <row r="25" spans="1:7" ht="12.75">
      <c r="A25" s="21" t="s">
        <v>445</v>
      </c>
      <c r="B25" s="21" t="s">
        <v>46</v>
      </c>
      <c r="C25" s="21" t="s">
        <v>170</v>
      </c>
      <c r="D25" s="23">
        <v>450.1</v>
      </c>
      <c r="E25" s="23">
        <v>450.1</v>
      </c>
      <c r="F25" s="23">
        <f>447.5+0.1</f>
        <v>447.6</v>
      </c>
      <c r="G25" s="78"/>
    </row>
    <row r="26" spans="1:7" ht="12.75">
      <c r="A26" s="21" t="s">
        <v>446</v>
      </c>
      <c r="B26" s="21" t="s">
        <v>46</v>
      </c>
      <c r="C26" s="21" t="s">
        <v>126</v>
      </c>
      <c r="D26" s="23">
        <v>5460</v>
      </c>
      <c r="E26" s="23">
        <v>5460</v>
      </c>
      <c r="F26" s="23">
        <v>5459.9</v>
      </c>
      <c r="G26" s="78"/>
    </row>
    <row r="27" spans="1:7" ht="12.75">
      <c r="A27" s="21" t="s">
        <v>289</v>
      </c>
      <c r="B27" s="21" t="s">
        <v>46</v>
      </c>
      <c r="C27" s="21" t="s">
        <v>235</v>
      </c>
      <c r="D27" s="23">
        <v>4857.6</v>
      </c>
      <c r="E27" s="23">
        <v>4857.6</v>
      </c>
      <c r="F27" s="23">
        <v>4856.7</v>
      </c>
      <c r="G27" s="78"/>
    </row>
    <row r="28" spans="1:7" ht="12.75">
      <c r="A28" s="17" t="s">
        <v>383</v>
      </c>
      <c r="B28" s="17" t="s">
        <v>48</v>
      </c>
      <c r="C28" s="17" t="s">
        <v>17</v>
      </c>
      <c r="D28" s="19">
        <f>D29+D30+D31</f>
        <v>492152.8</v>
      </c>
      <c r="E28" s="19">
        <f>E29+E30+E31</f>
        <v>492152.8</v>
      </c>
      <c r="F28" s="19">
        <f>F29+F30+F31</f>
        <v>490083.7</v>
      </c>
      <c r="G28" s="78"/>
    </row>
    <row r="29" spans="1:7" ht="12.75">
      <c r="A29" s="21" t="s">
        <v>94</v>
      </c>
      <c r="B29" s="21" t="s">
        <v>48</v>
      </c>
      <c r="C29" s="21" t="s">
        <v>19</v>
      </c>
      <c r="D29" s="23">
        <v>241016.7</v>
      </c>
      <c r="E29" s="23">
        <v>241016.7</v>
      </c>
      <c r="F29" s="23">
        <v>239830.9</v>
      </c>
      <c r="G29" s="78"/>
    </row>
    <row r="30" spans="1:7" ht="12.75">
      <c r="A30" s="21" t="s">
        <v>102</v>
      </c>
      <c r="B30" s="21" t="s">
        <v>48</v>
      </c>
      <c r="C30" s="21" t="s">
        <v>42</v>
      </c>
      <c r="D30" s="23">
        <v>246405.9</v>
      </c>
      <c r="E30" s="23">
        <v>246405.9</v>
      </c>
      <c r="F30" s="23">
        <v>245604.1</v>
      </c>
      <c r="G30" s="78"/>
    </row>
    <row r="31" spans="1:7" ht="12.75">
      <c r="A31" s="21" t="s">
        <v>113</v>
      </c>
      <c r="B31" s="21" t="s">
        <v>48</v>
      </c>
      <c r="C31" s="21" t="s">
        <v>46</v>
      </c>
      <c r="D31" s="23">
        <v>4730.2</v>
      </c>
      <c r="E31" s="23">
        <v>4730.2</v>
      </c>
      <c r="F31" s="23">
        <v>4648.7</v>
      </c>
      <c r="G31" s="78"/>
    </row>
    <row r="32" spans="1:7" ht="12.75">
      <c r="A32" s="17" t="s">
        <v>402</v>
      </c>
      <c r="B32" s="17" t="s">
        <v>170</v>
      </c>
      <c r="C32" s="17" t="s">
        <v>17</v>
      </c>
      <c r="D32" s="19">
        <f>SUM(D33:D36)</f>
        <v>652941.2</v>
      </c>
      <c r="E32" s="19">
        <f>SUM(E33:E36)</f>
        <v>661977.411</v>
      </c>
      <c r="F32" s="19">
        <f>SUM(F33:F36)</f>
        <v>653646.8</v>
      </c>
      <c r="G32" s="78"/>
    </row>
    <row r="33" spans="1:7" ht="12.75">
      <c r="A33" s="21" t="s">
        <v>190</v>
      </c>
      <c r="B33" s="21" t="s">
        <v>170</v>
      </c>
      <c r="C33" s="21" t="s">
        <v>19</v>
      </c>
      <c r="D33" s="23">
        <v>214544.4</v>
      </c>
      <c r="E33" s="23">
        <v>210387.997</v>
      </c>
      <c r="F33" s="23">
        <v>210263.2</v>
      </c>
      <c r="G33" s="78"/>
    </row>
    <row r="34" spans="1:7" ht="12.75">
      <c r="A34" s="21" t="s">
        <v>171</v>
      </c>
      <c r="B34" s="21" t="s">
        <v>170</v>
      </c>
      <c r="C34" s="21" t="s">
        <v>42</v>
      </c>
      <c r="D34" s="23">
        <v>387848.9</v>
      </c>
      <c r="E34" s="23">
        <v>401029.514</v>
      </c>
      <c r="F34" s="23">
        <v>393192.4</v>
      </c>
      <c r="G34" s="78"/>
    </row>
    <row r="35" spans="1:7" ht="12.75">
      <c r="A35" s="79" t="s">
        <v>202</v>
      </c>
      <c r="B35" s="21" t="s">
        <v>170</v>
      </c>
      <c r="C35" s="21" t="s">
        <v>170</v>
      </c>
      <c r="D35" s="23">
        <v>4008.1</v>
      </c>
      <c r="E35" s="23">
        <v>4008.1</v>
      </c>
      <c r="F35" s="23">
        <v>4008</v>
      </c>
      <c r="G35" s="78"/>
    </row>
    <row r="36" spans="1:7" ht="12.75">
      <c r="A36" s="21" t="s">
        <v>207</v>
      </c>
      <c r="B36" s="21" t="s">
        <v>170</v>
      </c>
      <c r="C36" s="21" t="s">
        <v>131</v>
      </c>
      <c r="D36" s="23">
        <v>46539.8</v>
      </c>
      <c r="E36" s="59">
        <v>46551.8</v>
      </c>
      <c r="F36" s="23">
        <v>46183.2</v>
      </c>
      <c r="G36" s="78"/>
    </row>
    <row r="37" spans="1:7" ht="12.75">
      <c r="A37" s="17" t="s">
        <v>414</v>
      </c>
      <c r="B37" s="17" t="s">
        <v>126</v>
      </c>
      <c r="C37" s="17" t="s">
        <v>17</v>
      </c>
      <c r="D37" s="19">
        <f>SUM(D38:D39)</f>
        <v>54201.4</v>
      </c>
      <c r="E37" s="19">
        <f>SUM(E38:E39)</f>
        <v>62838.972</v>
      </c>
      <c r="F37" s="19">
        <f>SUM(F38:F39)</f>
        <v>62827.075710000005</v>
      </c>
      <c r="G37" s="78"/>
    </row>
    <row r="38" spans="1:7" ht="12.75">
      <c r="A38" s="21" t="s">
        <v>127</v>
      </c>
      <c r="B38" s="21" t="s">
        <v>126</v>
      </c>
      <c r="C38" s="21" t="s">
        <v>19</v>
      </c>
      <c r="D38" s="23">
        <v>48144.5</v>
      </c>
      <c r="E38" s="23">
        <f>56782.108</f>
        <v>56782.108</v>
      </c>
      <c r="F38" s="23">
        <v>56770.8</v>
      </c>
      <c r="G38" s="78"/>
    </row>
    <row r="39" spans="1:7" ht="23.25">
      <c r="A39" s="21" t="s">
        <v>180</v>
      </c>
      <c r="B39" s="21" t="s">
        <v>126</v>
      </c>
      <c r="C39" s="21" t="s">
        <v>181</v>
      </c>
      <c r="D39" s="23">
        <v>6056.9</v>
      </c>
      <c r="E39" s="59">
        <v>6056.864</v>
      </c>
      <c r="F39" s="23">
        <v>6056.27571</v>
      </c>
      <c r="G39" s="78"/>
    </row>
    <row r="40" spans="1:7" ht="12.75">
      <c r="A40" s="17" t="s">
        <v>415</v>
      </c>
      <c r="B40" s="17" t="s">
        <v>131</v>
      </c>
      <c r="C40" s="17" t="s">
        <v>17</v>
      </c>
      <c r="D40" s="19">
        <f>SUM(D41:D43)</f>
        <v>191955.10000000003</v>
      </c>
      <c r="E40" s="19">
        <v>192467.404</v>
      </c>
      <c r="F40" s="19">
        <f>SUM(F41:F43)</f>
        <v>182847.2</v>
      </c>
      <c r="G40" s="78"/>
    </row>
    <row r="41" spans="1:7" ht="12.75">
      <c r="A41" s="21" t="s">
        <v>156</v>
      </c>
      <c r="B41" s="21" t="s">
        <v>131</v>
      </c>
      <c r="C41" s="21" t="s">
        <v>19</v>
      </c>
      <c r="D41" s="23">
        <v>173178.8</v>
      </c>
      <c r="E41" s="23">
        <v>173683.994</v>
      </c>
      <c r="F41" s="23">
        <v>164065.9</v>
      </c>
      <c r="G41" s="78"/>
    </row>
    <row r="42" spans="1:7" ht="12.75">
      <c r="A42" s="21" t="s">
        <v>299</v>
      </c>
      <c r="B42" s="21" t="s">
        <v>131</v>
      </c>
      <c r="C42" s="21" t="s">
        <v>42</v>
      </c>
      <c r="D42" s="23">
        <v>9359.300000000001</v>
      </c>
      <c r="E42" s="23">
        <v>9366.41</v>
      </c>
      <c r="F42" s="23">
        <v>9365.800000000001</v>
      </c>
      <c r="G42" s="78"/>
    </row>
    <row r="43" spans="1:7" ht="12.75">
      <c r="A43" s="21" t="s">
        <v>165</v>
      </c>
      <c r="B43" s="21" t="s">
        <v>131</v>
      </c>
      <c r="C43" s="21" t="s">
        <v>46</v>
      </c>
      <c r="D43" s="23">
        <v>9417</v>
      </c>
      <c r="E43" s="59">
        <v>9417</v>
      </c>
      <c r="F43" s="23">
        <v>9415.5</v>
      </c>
      <c r="G43" s="78"/>
    </row>
    <row r="44" spans="1:7" ht="12.75">
      <c r="A44" s="17" t="s">
        <v>418</v>
      </c>
      <c r="B44" s="17" t="s">
        <v>215</v>
      </c>
      <c r="C44" s="17" t="s">
        <v>17</v>
      </c>
      <c r="D44" s="19">
        <f>SUM(D45:D49)</f>
        <v>280399.8</v>
      </c>
      <c r="E44" s="19">
        <v>280406.88213</v>
      </c>
      <c r="F44" s="19">
        <f>SUM(F45:F49)</f>
        <v>269305.19427000004</v>
      </c>
      <c r="G44" s="78"/>
    </row>
    <row r="45" spans="1:7" ht="12.75">
      <c r="A45" s="80" t="s">
        <v>447</v>
      </c>
      <c r="B45" s="49">
        <v>10</v>
      </c>
      <c r="C45" s="21" t="s">
        <v>19</v>
      </c>
      <c r="D45" s="59">
        <v>139.70000000000002</v>
      </c>
      <c r="E45" s="23">
        <v>139.70000000000002</v>
      </c>
      <c r="F45" s="59">
        <v>133.9</v>
      </c>
      <c r="G45" s="78"/>
    </row>
    <row r="46" spans="1:7" ht="12.75">
      <c r="A46" s="21" t="s">
        <v>250</v>
      </c>
      <c r="B46" s="21" t="s">
        <v>215</v>
      </c>
      <c r="C46" s="21" t="s">
        <v>42</v>
      </c>
      <c r="D46" s="23">
        <v>31301.8</v>
      </c>
      <c r="E46" s="23">
        <v>31301.8</v>
      </c>
      <c r="F46" s="23">
        <v>30431.10682</v>
      </c>
      <c r="G46" s="78"/>
    </row>
    <row r="47" spans="1:7" ht="12.75">
      <c r="A47" s="21" t="s">
        <v>253</v>
      </c>
      <c r="B47" s="21" t="s">
        <v>215</v>
      </c>
      <c r="C47" s="21" t="s">
        <v>21</v>
      </c>
      <c r="D47" s="23">
        <v>221394.7</v>
      </c>
      <c r="E47" s="23">
        <v>221401.79113</v>
      </c>
      <c r="F47" s="23">
        <v>211231.7</v>
      </c>
      <c r="G47" s="78"/>
    </row>
    <row r="48" spans="1:7" ht="12.75">
      <c r="A48" s="21" t="s">
        <v>216</v>
      </c>
      <c r="B48" s="21" t="s">
        <v>215</v>
      </c>
      <c r="C48" s="21" t="s">
        <v>46</v>
      </c>
      <c r="D48" s="23">
        <v>8612.4</v>
      </c>
      <c r="E48" s="23">
        <v>8612.4</v>
      </c>
      <c r="F48" s="23">
        <v>8603.4</v>
      </c>
      <c r="G48" s="78"/>
    </row>
    <row r="49" spans="1:7" ht="12.75">
      <c r="A49" s="21" t="s">
        <v>280</v>
      </c>
      <c r="B49" s="21" t="s">
        <v>215</v>
      </c>
      <c r="C49" s="21" t="s">
        <v>181</v>
      </c>
      <c r="D49" s="23">
        <v>18951.2</v>
      </c>
      <c r="E49" s="59">
        <v>18951.191</v>
      </c>
      <c r="F49" s="23">
        <v>18905.08745</v>
      </c>
      <c r="G49" s="78"/>
    </row>
    <row r="50" spans="1:7" ht="12.75">
      <c r="A50" s="17" t="s">
        <v>438</v>
      </c>
      <c r="B50" s="17" t="s">
        <v>235</v>
      </c>
      <c r="C50" s="17" t="s">
        <v>17</v>
      </c>
      <c r="D50" s="19">
        <f>D51</f>
        <v>41974.1</v>
      </c>
      <c r="E50" s="19">
        <v>41974.1</v>
      </c>
      <c r="F50" s="19">
        <f>F51</f>
        <v>41974.1</v>
      </c>
      <c r="G50" s="78"/>
    </row>
    <row r="51" spans="1:7" ht="12.75">
      <c r="A51" s="21" t="s">
        <v>236</v>
      </c>
      <c r="B51" s="21" t="s">
        <v>235</v>
      </c>
      <c r="C51" s="21" t="s">
        <v>19</v>
      </c>
      <c r="D51" s="23">
        <v>41974.1</v>
      </c>
      <c r="E51" s="59">
        <v>41974.1</v>
      </c>
      <c r="F51" s="23">
        <v>41974.1</v>
      </c>
      <c r="G51" s="78"/>
    </row>
    <row r="52" spans="1:7" ht="12.75">
      <c r="A52" s="17" t="s">
        <v>322</v>
      </c>
      <c r="B52" s="17" t="s">
        <v>17</v>
      </c>
      <c r="C52" s="17" t="s">
        <v>17</v>
      </c>
      <c r="D52" s="19">
        <f>SUM(D10,D18,D20,D23,D28,D32,D37,D40,D44,D50)</f>
        <v>1843714.9</v>
      </c>
      <c r="E52" s="19">
        <f>SUM(E10,E18,E20,E23,E28,E32,E37,E40,E44,E50)</f>
        <v>1861907.9691299999</v>
      </c>
      <c r="F52" s="19">
        <f>SUM(F10,F18,F20,F23,F28,F32,F37,F40,F44,F50)</f>
        <v>1828067.07895</v>
      </c>
      <c r="G52" s="78"/>
    </row>
    <row r="53" spans="2:7" ht="12.75" customHeight="1">
      <c r="B53" s="78"/>
      <c r="C53" s="78"/>
      <c r="D53" s="81"/>
      <c r="E53" s="78"/>
      <c r="F53" s="78"/>
      <c r="G53" s="78"/>
    </row>
    <row r="54" spans="1:7" ht="12.75">
      <c r="A54" s="51" t="s">
        <v>324</v>
      </c>
      <c r="B54" s="82"/>
      <c r="C54" s="82"/>
      <c r="D54" s="82"/>
      <c r="E54" s="83"/>
      <c r="F54" s="83"/>
      <c r="G54" s="78"/>
    </row>
    <row r="55" spans="1:7" ht="12.75">
      <c r="A55" s="51" t="s">
        <v>325</v>
      </c>
      <c r="B55" s="78"/>
      <c r="C55" s="78"/>
      <c r="D55" s="82" t="s">
        <v>326</v>
      </c>
      <c r="E55" s="82"/>
      <c r="F55" s="82"/>
      <c r="G55" s="78"/>
    </row>
    <row r="56" spans="2:7" ht="12.75">
      <c r="B56" s="78"/>
      <c r="C56" s="78"/>
      <c r="D56" s="82"/>
      <c r="E56" s="82"/>
      <c r="F56" s="82"/>
      <c r="G56" s="78"/>
    </row>
    <row r="57" spans="2:7" ht="12.75">
      <c r="B57" s="78"/>
      <c r="C57" s="78"/>
      <c r="D57" s="81"/>
      <c r="E57" s="78"/>
      <c r="F57" s="78"/>
      <c r="G57" s="78"/>
    </row>
    <row r="58" spans="2:7" ht="12.75">
      <c r="B58" s="78"/>
      <c r="C58" s="78"/>
      <c r="D58" s="81"/>
      <c r="E58" s="78"/>
      <c r="F58" s="78"/>
      <c r="G58" s="78"/>
    </row>
    <row r="59" spans="2:7" ht="12.75">
      <c r="B59" s="78"/>
      <c r="C59" s="78"/>
      <c r="D59" s="81"/>
      <c r="E59" s="78"/>
      <c r="F59" s="78"/>
      <c r="G59" s="78"/>
    </row>
    <row r="60" spans="2:7" ht="12.75">
      <c r="B60" s="78"/>
      <c r="C60" s="78"/>
      <c r="D60" s="81"/>
      <c r="E60" s="78"/>
      <c r="F60" s="78"/>
      <c r="G60" s="78"/>
    </row>
    <row r="61" spans="2:7" ht="12.75">
      <c r="B61" s="78"/>
      <c r="C61" s="78"/>
      <c r="D61" s="81"/>
      <c r="E61" s="78"/>
      <c r="F61" s="78"/>
      <c r="G61" s="78"/>
    </row>
    <row r="62" spans="2:7" ht="12.75">
      <c r="B62" s="78"/>
      <c r="C62" s="78"/>
      <c r="D62" s="81"/>
      <c r="E62" s="78"/>
      <c r="F62" s="78"/>
      <c r="G62" s="78"/>
    </row>
    <row r="63" spans="2:7" ht="12.75">
      <c r="B63" s="78"/>
      <c r="C63" s="78"/>
      <c r="D63" s="81"/>
      <c r="E63" s="78"/>
      <c r="F63" s="78"/>
      <c r="G63" s="78"/>
    </row>
    <row r="64" spans="2:7" ht="12.75">
      <c r="B64" s="78"/>
      <c r="C64" s="78"/>
      <c r="D64" s="81"/>
      <c r="E64" s="78"/>
      <c r="F64" s="78"/>
      <c r="G64" s="78"/>
    </row>
    <row r="65" spans="2:7" ht="12.75">
      <c r="B65" s="78"/>
      <c r="C65" s="78"/>
      <c r="D65" s="81"/>
      <c r="E65" s="78"/>
      <c r="F65" s="78"/>
      <c r="G65" s="78"/>
    </row>
    <row r="66" spans="2:7" ht="12.75">
      <c r="B66" s="78"/>
      <c r="C66" s="78"/>
      <c r="D66" s="81"/>
      <c r="E66" s="78"/>
      <c r="F66" s="78"/>
      <c r="G66" s="78"/>
    </row>
    <row r="67" spans="2:7" ht="12.75">
      <c r="B67" s="78"/>
      <c r="C67" s="78"/>
      <c r="D67" s="81"/>
      <c r="E67" s="78"/>
      <c r="F67" s="78"/>
      <c r="G67" s="78"/>
    </row>
    <row r="68" spans="2:7" ht="12.75">
      <c r="B68" s="78"/>
      <c r="C68" s="78"/>
      <c r="D68" s="81"/>
      <c r="E68" s="78"/>
      <c r="F68" s="78"/>
      <c r="G68" s="78"/>
    </row>
    <row r="69" spans="2:7" ht="12.75">
      <c r="B69" s="78"/>
      <c r="C69" s="78"/>
      <c r="D69" s="81"/>
      <c r="E69" s="78"/>
      <c r="F69" s="78"/>
      <c r="G69" s="78"/>
    </row>
    <row r="70" spans="2:7" ht="12.75">
      <c r="B70" s="78"/>
      <c r="C70" s="78"/>
      <c r="D70" s="81"/>
      <c r="E70" s="78"/>
      <c r="F70" s="78"/>
      <c r="G70" s="78"/>
    </row>
    <row r="71" spans="2:7" ht="12.75">
      <c r="B71" s="78"/>
      <c r="C71" s="78"/>
      <c r="D71" s="81"/>
      <c r="E71" s="78"/>
      <c r="F71" s="78"/>
      <c r="G71" s="78"/>
    </row>
    <row r="72" spans="2:7" ht="12.75">
      <c r="B72" s="78"/>
      <c r="C72" s="78"/>
      <c r="D72" s="81"/>
      <c r="E72" s="78"/>
      <c r="F72" s="78"/>
      <c r="G72" s="78"/>
    </row>
    <row r="73" spans="2:7" ht="12.75">
      <c r="B73" s="78"/>
      <c r="C73" s="78"/>
      <c r="D73" s="81"/>
      <c r="E73" s="78"/>
      <c r="F73" s="78"/>
      <c r="G73" s="78"/>
    </row>
    <row r="74" spans="2:7" ht="12.75">
      <c r="B74" s="78"/>
      <c r="C74" s="78"/>
      <c r="D74" s="81"/>
      <c r="E74" s="78"/>
      <c r="F74" s="78"/>
      <c r="G74" s="78"/>
    </row>
    <row r="75" spans="2:7" ht="12.75">
      <c r="B75" s="78"/>
      <c r="C75" s="78"/>
      <c r="D75" s="81"/>
      <c r="E75" s="78"/>
      <c r="F75" s="78"/>
      <c r="G75" s="78"/>
    </row>
    <row r="76" spans="2:7" ht="12.75">
      <c r="B76" s="78"/>
      <c r="C76" s="78"/>
      <c r="D76" s="81"/>
      <c r="E76" s="78"/>
      <c r="F76" s="78"/>
      <c r="G76" s="78"/>
    </row>
    <row r="77" spans="2:7" ht="12.75">
      <c r="B77" s="78"/>
      <c r="C77" s="78"/>
      <c r="D77" s="81"/>
      <c r="E77" s="78"/>
      <c r="F77" s="78"/>
      <c r="G77" s="78"/>
    </row>
    <row r="78" spans="2:7" ht="12.75">
      <c r="B78" s="78"/>
      <c r="C78" s="78"/>
      <c r="D78" s="81"/>
      <c r="E78" s="78"/>
      <c r="F78" s="78"/>
      <c r="G78" s="78"/>
    </row>
    <row r="79" spans="2:7" ht="12.75">
      <c r="B79" s="78"/>
      <c r="C79" s="78"/>
      <c r="D79" s="81"/>
      <c r="E79" s="78"/>
      <c r="F79" s="78"/>
      <c r="G79" s="78"/>
    </row>
    <row r="80" spans="2:7" ht="12.75">
      <c r="B80" s="78"/>
      <c r="C80" s="78"/>
      <c r="D80" s="81"/>
      <c r="E80" s="78"/>
      <c r="F80" s="78"/>
      <c r="G80" s="78"/>
    </row>
    <row r="81" spans="2:7" ht="12.75">
      <c r="B81" s="78"/>
      <c r="C81" s="78"/>
      <c r="D81" s="81"/>
      <c r="E81" s="78"/>
      <c r="F81" s="78"/>
      <c r="G81" s="78"/>
    </row>
    <row r="82" spans="2:7" ht="12.75">
      <c r="B82" s="78"/>
      <c r="C82" s="78"/>
      <c r="D82" s="81"/>
      <c r="E82" s="78"/>
      <c r="F82" s="78"/>
      <c r="G82" s="78"/>
    </row>
    <row r="83" spans="2:7" ht="12.75">
      <c r="B83" s="78"/>
      <c r="C83" s="78"/>
      <c r="D83" s="81"/>
      <c r="E83" s="78"/>
      <c r="F83" s="78"/>
      <c r="G83" s="78"/>
    </row>
    <row r="84" spans="2:7" ht="12.75">
      <c r="B84" s="78"/>
      <c r="C84" s="78"/>
      <c r="D84" s="81"/>
      <c r="E84" s="78"/>
      <c r="F84" s="78"/>
      <c r="G84" s="78"/>
    </row>
    <row r="85" spans="2:7" ht="12.75">
      <c r="B85" s="78"/>
      <c r="C85" s="78"/>
      <c r="D85" s="81"/>
      <c r="E85" s="78"/>
      <c r="F85" s="78"/>
      <c r="G85" s="78"/>
    </row>
    <row r="86" spans="2:7" ht="12.75">
      <c r="B86" s="78"/>
      <c r="C86" s="78"/>
      <c r="D86" s="81"/>
      <c r="E86" s="78"/>
      <c r="F86" s="78"/>
      <c r="G86" s="78"/>
    </row>
    <row r="87" spans="2:7" ht="12.75">
      <c r="B87" s="78"/>
      <c r="C87" s="78"/>
      <c r="D87" s="81"/>
      <c r="E87" s="78"/>
      <c r="F87" s="78"/>
      <c r="G87" s="78"/>
    </row>
    <row r="88" spans="2:7" ht="12.75">
      <c r="B88" s="78"/>
      <c r="C88" s="78"/>
      <c r="D88" s="81"/>
      <c r="E88" s="78"/>
      <c r="F88" s="78"/>
      <c r="G88" s="78"/>
    </row>
    <row r="89" spans="2:7" ht="12.75">
      <c r="B89" s="78"/>
      <c r="C89" s="78"/>
      <c r="D89" s="81"/>
      <c r="E89" s="78"/>
      <c r="F89" s="78"/>
      <c r="G89" s="78"/>
    </row>
    <row r="90" spans="2:7" ht="12.75">
      <c r="B90" s="78"/>
      <c r="C90" s="78"/>
      <c r="D90" s="81"/>
      <c r="E90" s="78"/>
      <c r="F90" s="78"/>
      <c r="G90" s="78"/>
    </row>
    <row r="91" spans="2:7" ht="12.75">
      <c r="B91" s="78"/>
      <c r="C91" s="78"/>
      <c r="D91" s="81"/>
      <c r="E91" s="78"/>
      <c r="F91" s="78"/>
      <c r="G91" s="78"/>
    </row>
    <row r="92" spans="2:7" ht="12.75">
      <c r="B92" s="78"/>
      <c r="C92" s="78"/>
      <c r="D92" s="81"/>
      <c r="E92" s="78"/>
      <c r="F92" s="78"/>
      <c r="G92" s="78"/>
    </row>
    <row r="93" spans="2:7" ht="12.75">
      <c r="B93" s="78"/>
      <c r="C93" s="78"/>
      <c r="D93" s="81"/>
      <c r="E93" s="78"/>
      <c r="F93" s="78"/>
      <c r="G93" s="78"/>
    </row>
    <row r="94" spans="2:7" ht="12.75">
      <c r="B94" s="78"/>
      <c r="C94" s="78"/>
      <c r="D94" s="81"/>
      <c r="E94" s="78"/>
      <c r="F94" s="78"/>
      <c r="G94" s="78"/>
    </row>
    <row r="95" spans="2:7" ht="12.75">
      <c r="B95" s="78"/>
      <c r="C95" s="78"/>
      <c r="D95" s="81"/>
      <c r="E95" s="78"/>
      <c r="F95" s="78"/>
      <c r="G95" s="78"/>
    </row>
    <row r="96" spans="2:7" ht="12.75">
      <c r="B96" s="78"/>
      <c r="C96" s="78"/>
      <c r="D96" s="81"/>
      <c r="E96" s="78"/>
      <c r="F96" s="78"/>
      <c r="G96" s="78"/>
    </row>
    <row r="97" spans="2:7" ht="12.75">
      <c r="B97" s="78"/>
      <c r="C97" s="78"/>
      <c r="D97" s="81"/>
      <c r="E97" s="78"/>
      <c r="F97" s="78"/>
      <c r="G97" s="78"/>
    </row>
    <row r="98" spans="2:7" ht="12.75">
      <c r="B98" s="78"/>
      <c r="C98" s="78"/>
      <c r="D98" s="81"/>
      <c r="E98" s="78"/>
      <c r="F98" s="78"/>
      <c r="G98" s="78"/>
    </row>
    <row r="99" spans="2:7" ht="12.75">
      <c r="B99" s="78"/>
      <c r="C99" s="78"/>
      <c r="D99" s="81"/>
      <c r="E99" s="78"/>
      <c r="F99" s="78"/>
      <c r="G99" s="78"/>
    </row>
    <row r="100" spans="2:7" ht="12.75">
      <c r="B100" s="78"/>
      <c r="C100" s="78"/>
      <c r="D100" s="81"/>
      <c r="E100" s="78"/>
      <c r="F100" s="78"/>
      <c r="G100" s="78"/>
    </row>
    <row r="101" spans="2:7" ht="12.75">
      <c r="B101" s="78"/>
      <c r="C101" s="78"/>
      <c r="D101" s="81"/>
      <c r="E101" s="78"/>
      <c r="F101" s="78"/>
      <c r="G101" s="78"/>
    </row>
    <row r="102" spans="2:7" ht="12.75">
      <c r="B102" s="78"/>
      <c r="C102" s="78"/>
      <c r="D102" s="81"/>
      <c r="E102" s="78"/>
      <c r="F102" s="78"/>
      <c r="G102" s="78"/>
    </row>
    <row r="103" spans="2:7" ht="12.75">
      <c r="B103" s="78"/>
      <c r="C103" s="78"/>
      <c r="D103" s="81"/>
      <c r="E103" s="78"/>
      <c r="F103" s="78"/>
      <c r="G103" s="78"/>
    </row>
    <row r="104" spans="2:7" ht="12.75">
      <c r="B104" s="78"/>
      <c r="C104" s="78"/>
      <c r="D104" s="81"/>
      <c r="E104" s="78"/>
      <c r="F104" s="78"/>
      <c r="G104" s="78"/>
    </row>
    <row r="105" spans="2:7" ht="12.75">
      <c r="B105" s="78"/>
      <c r="C105" s="78"/>
      <c r="D105" s="81"/>
      <c r="E105" s="78"/>
      <c r="F105" s="78"/>
      <c r="G105" s="78"/>
    </row>
    <row r="106" spans="2:7" ht="12.75">
      <c r="B106" s="78"/>
      <c r="C106" s="78"/>
      <c r="D106" s="81"/>
      <c r="E106" s="78"/>
      <c r="F106" s="78"/>
      <c r="G106" s="78"/>
    </row>
    <row r="107" spans="2:7" ht="12.75">
      <c r="B107" s="78"/>
      <c r="C107" s="78"/>
      <c r="D107" s="81"/>
      <c r="E107" s="78"/>
      <c r="F107" s="78"/>
      <c r="G107" s="78"/>
    </row>
    <row r="108" spans="2:7" ht="12.75">
      <c r="B108" s="78"/>
      <c r="C108" s="78"/>
      <c r="D108" s="81"/>
      <c r="E108" s="78"/>
      <c r="F108" s="78"/>
      <c r="G108" s="78"/>
    </row>
    <row r="109" spans="2:7" ht="12.75">
      <c r="B109" s="78"/>
      <c r="C109" s="78"/>
      <c r="D109" s="81"/>
      <c r="E109" s="78"/>
      <c r="F109" s="78"/>
      <c r="G109" s="78"/>
    </row>
    <row r="110" spans="2:7" ht="12.75">
      <c r="B110" s="78"/>
      <c r="C110" s="78"/>
      <c r="D110" s="81"/>
      <c r="E110" s="78"/>
      <c r="F110" s="78"/>
      <c r="G110" s="78"/>
    </row>
    <row r="111" spans="2:7" ht="12.75">
      <c r="B111" s="78"/>
      <c r="C111" s="78"/>
      <c r="D111" s="81"/>
      <c r="E111" s="78"/>
      <c r="F111" s="78"/>
      <c r="G111" s="78"/>
    </row>
    <row r="112" spans="2:7" ht="12.75">
      <c r="B112" s="78"/>
      <c r="C112" s="78"/>
      <c r="D112" s="81"/>
      <c r="E112" s="78"/>
      <c r="F112" s="78"/>
      <c r="G112" s="78"/>
    </row>
    <row r="113" spans="2:7" ht="12.75">
      <c r="B113" s="78"/>
      <c r="C113" s="78"/>
      <c r="D113" s="81"/>
      <c r="E113" s="78"/>
      <c r="F113" s="78"/>
      <c r="G113" s="78"/>
    </row>
    <row r="114" spans="2:7" ht="12.75">
      <c r="B114" s="78"/>
      <c r="C114" s="78"/>
      <c r="D114" s="81"/>
      <c r="E114" s="78"/>
      <c r="F114" s="78"/>
      <c r="G114" s="78"/>
    </row>
    <row r="115" spans="2:7" ht="12.75">
      <c r="B115" s="78"/>
      <c r="C115" s="78"/>
      <c r="D115" s="81"/>
      <c r="E115" s="78"/>
      <c r="F115" s="78"/>
      <c r="G115" s="78"/>
    </row>
    <row r="116" spans="2:7" ht="12.75">
      <c r="B116" s="78"/>
      <c r="C116" s="78"/>
      <c r="D116" s="81"/>
      <c r="E116" s="78"/>
      <c r="F116" s="78"/>
      <c r="G116" s="78"/>
    </row>
    <row r="117" spans="2:7" ht="12.75">
      <c r="B117" s="78"/>
      <c r="C117" s="78"/>
      <c r="D117" s="81"/>
      <c r="E117" s="78"/>
      <c r="F117" s="78"/>
      <c r="G117" s="78"/>
    </row>
    <row r="118" spans="2:7" ht="12.75">
      <c r="B118" s="78"/>
      <c r="C118" s="78"/>
      <c r="D118" s="81"/>
      <c r="E118" s="78"/>
      <c r="F118" s="78"/>
      <c r="G118" s="78"/>
    </row>
    <row r="119" spans="2:7" ht="12.75">
      <c r="B119" s="78"/>
      <c r="C119" s="78"/>
      <c r="D119" s="81"/>
      <c r="E119" s="78"/>
      <c r="F119" s="78"/>
      <c r="G119" s="78"/>
    </row>
    <row r="120" spans="2:7" ht="12.75">
      <c r="B120" s="78"/>
      <c r="C120" s="78"/>
      <c r="D120" s="81"/>
      <c r="E120" s="78"/>
      <c r="F120" s="78"/>
      <c r="G120" s="78"/>
    </row>
    <row r="121" spans="2:7" ht="12.75">
      <c r="B121" s="78"/>
      <c r="C121" s="78"/>
      <c r="D121" s="81"/>
      <c r="E121" s="78"/>
      <c r="F121" s="78"/>
      <c r="G121" s="78"/>
    </row>
    <row r="122" spans="2:7" ht="12.75">
      <c r="B122" s="78"/>
      <c r="C122" s="78"/>
      <c r="D122" s="81"/>
      <c r="E122" s="78"/>
      <c r="F122" s="78"/>
      <c r="G122" s="78"/>
    </row>
    <row r="123" spans="2:7" ht="12.75">
      <c r="B123" s="78"/>
      <c r="C123" s="78"/>
      <c r="D123" s="81"/>
      <c r="E123" s="78"/>
      <c r="F123" s="78"/>
      <c r="G123" s="78"/>
    </row>
    <row r="124" spans="2:7" ht="12.75">
      <c r="B124" s="78"/>
      <c r="C124" s="78"/>
      <c r="D124" s="81"/>
      <c r="E124" s="78"/>
      <c r="F124" s="78"/>
      <c r="G124" s="78"/>
    </row>
    <row r="125" spans="2:7" ht="12.75">
      <c r="B125" s="78"/>
      <c r="C125" s="78"/>
      <c r="D125" s="81"/>
      <c r="E125" s="78"/>
      <c r="F125" s="78"/>
      <c r="G125" s="78"/>
    </row>
    <row r="126" spans="2:7" ht="12.75">
      <c r="B126" s="78"/>
      <c r="C126" s="78"/>
      <c r="D126" s="81"/>
      <c r="E126" s="78"/>
      <c r="F126" s="78"/>
      <c r="G126" s="78"/>
    </row>
    <row r="127" spans="2:7" ht="12.75">
      <c r="B127" s="78"/>
      <c r="C127" s="78"/>
      <c r="D127" s="81"/>
      <c r="E127" s="78"/>
      <c r="F127" s="78"/>
      <c r="G127" s="78"/>
    </row>
    <row r="128" spans="2:7" ht="12.75">
      <c r="B128" s="78"/>
      <c r="C128" s="78"/>
      <c r="D128" s="81"/>
      <c r="E128" s="78"/>
      <c r="F128" s="78"/>
      <c r="G128" s="78"/>
    </row>
    <row r="129" spans="2:7" ht="12.75">
      <c r="B129" s="78"/>
      <c r="C129" s="78"/>
      <c r="D129" s="81"/>
      <c r="E129" s="78"/>
      <c r="F129" s="78"/>
      <c r="G129" s="78"/>
    </row>
    <row r="130" spans="2:7" ht="12.75">
      <c r="B130" s="78"/>
      <c r="C130" s="78"/>
      <c r="D130" s="81"/>
      <c r="E130" s="78"/>
      <c r="F130" s="78"/>
      <c r="G130" s="78"/>
    </row>
    <row r="131" spans="2:7" ht="12.75">
      <c r="B131" s="78"/>
      <c r="C131" s="78"/>
      <c r="D131" s="81"/>
      <c r="E131" s="78"/>
      <c r="F131" s="78"/>
      <c r="G131" s="78"/>
    </row>
    <row r="132" spans="2:7" ht="12.75">
      <c r="B132" s="78"/>
      <c r="C132" s="78"/>
      <c r="D132" s="81"/>
      <c r="E132" s="78"/>
      <c r="F132" s="78"/>
      <c r="G132" s="78"/>
    </row>
    <row r="133" spans="2:7" ht="12.75">
      <c r="B133" s="78"/>
      <c r="C133" s="78"/>
      <c r="D133" s="81"/>
      <c r="E133" s="78"/>
      <c r="F133" s="78"/>
      <c r="G133" s="78"/>
    </row>
    <row r="134" spans="2:7" ht="12.75">
      <c r="B134" s="78"/>
      <c r="C134" s="78"/>
      <c r="D134" s="81"/>
      <c r="E134" s="78"/>
      <c r="F134" s="78"/>
      <c r="G134" s="78"/>
    </row>
    <row r="135" spans="2:7" ht="12.75">
      <c r="B135" s="78"/>
      <c r="C135" s="78"/>
      <c r="D135" s="81"/>
      <c r="E135" s="78"/>
      <c r="F135" s="78"/>
      <c r="G135" s="78"/>
    </row>
    <row r="136" spans="2:7" ht="12.75">
      <c r="B136" s="78"/>
      <c r="C136" s="78"/>
      <c r="D136" s="81"/>
      <c r="E136" s="78"/>
      <c r="F136" s="78"/>
      <c r="G136" s="78"/>
    </row>
    <row r="137" spans="2:7" ht="12.75">
      <c r="B137" s="78"/>
      <c r="C137" s="78"/>
      <c r="D137" s="81"/>
      <c r="E137" s="78"/>
      <c r="F137" s="78"/>
      <c r="G137" s="78"/>
    </row>
    <row r="138" spans="2:7" ht="12.75">
      <c r="B138" s="78"/>
      <c r="C138" s="78"/>
      <c r="D138" s="81"/>
      <c r="E138" s="78"/>
      <c r="F138" s="78"/>
      <c r="G138" s="78"/>
    </row>
    <row r="139" spans="2:7" ht="12.75">
      <c r="B139" s="78"/>
      <c r="C139" s="78"/>
      <c r="D139" s="81"/>
      <c r="E139" s="78"/>
      <c r="F139" s="78"/>
      <c r="G139" s="78"/>
    </row>
    <row r="140" spans="2:7" ht="12.75">
      <c r="B140" s="78"/>
      <c r="C140" s="78"/>
      <c r="D140" s="81"/>
      <c r="E140" s="78"/>
      <c r="F140" s="78"/>
      <c r="G140" s="78"/>
    </row>
    <row r="141" spans="2:7" ht="12.75">
      <c r="B141" s="78"/>
      <c r="C141" s="78"/>
      <c r="D141" s="81"/>
      <c r="E141" s="78"/>
      <c r="F141" s="78"/>
      <c r="G141" s="78"/>
    </row>
    <row r="142" spans="2:7" ht="12.75">
      <c r="B142" s="78"/>
      <c r="C142" s="78"/>
      <c r="D142" s="81"/>
      <c r="E142" s="78"/>
      <c r="F142" s="78"/>
      <c r="G142" s="78"/>
    </row>
    <row r="143" spans="2:7" ht="12.75">
      <c r="B143" s="78"/>
      <c r="C143" s="78"/>
      <c r="D143" s="81"/>
      <c r="E143" s="78"/>
      <c r="F143" s="78"/>
      <c r="G143" s="78"/>
    </row>
    <row r="144" spans="2:7" ht="12.75">
      <c r="B144" s="78"/>
      <c r="C144" s="78"/>
      <c r="D144" s="81"/>
      <c r="E144" s="78"/>
      <c r="F144" s="78"/>
      <c r="G144" s="78"/>
    </row>
    <row r="145" spans="2:7" ht="12.75">
      <c r="B145" s="78"/>
      <c r="C145" s="78"/>
      <c r="D145" s="81"/>
      <c r="E145" s="78"/>
      <c r="F145" s="78"/>
      <c r="G145" s="78"/>
    </row>
    <row r="146" spans="2:7" ht="12.75">
      <c r="B146" s="78"/>
      <c r="C146" s="78"/>
      <c r="D146" s="81"/>
      <c r="E146" s="78"/>
      <c r="F146" s="78"/>
      <c r="G146" s="78"/>
    </row>
    <row r="147" spans="2:7" ht="12.75">
      <c r="B147" s="78"/>
      <c r="C147" s="78"/>
      <c r="D147" s="81"/>
      <c r="E147" s="78"/>
      <c r="F147" s="78"/>
      <c r="G147" s="78"/>
    </row>
    <row r="148" spans="2:7" ht="12.75">
      <c r="B148" s="78"/>
      <c r="C148" s="78"/>
      <c r="D148" s="81"/>
      <c r="E148" s="78"/>
      <c r="F148" s="78"/>
      <c r="G148" s="78"/>
    </row>
    <row r="149" spans="2:7" ht="12.75">
      <c r="B149" s="78"/>
      <c r="C149" s="78"/>
      <c r="D149" s="81"/>
      <c r="E149" s="78"/>
      <c r="F149" s="78"/>
      <c r="G149" s="78"/>
    </row>
    <row r="150" spans="2:7" ht="12.75">
      <c r="B150" s="78"/>
      <c r="C150" s="78"/>
      <c r="D150" s="81"/>
      <c r="E150" s="78"/>
      <c r="F150" s="78"/>
      <c r="G150" s="78"/>
    </row>
    <row r="151" spans="2:7" ht="12.75">
      <c r="B151" s="78"/>
      <c r="C151" s="78"/>
      <c r="D151" s="81"/>
      <c r="E151" s="78"/>
      <c r="F151" s="78"/>
      <c r="G151" s="78"/>
    </row>
    <row r="152" spans="2:7" ht="12.75">
      <c r="B152" s="78"/>
      <c r="C152" s="78"/>
      <c r="D152" s="81"/>
      <c r="E152" s="78"/>
      <c r="F152" s="78"/>
      <c r="G152" s="78"/>
    </row>
    <row r="153" spans="2:7" ht="12.75">
      <c r="B153" s="78"/>
      <c r="C153" s="78"/>
      <c r="D153" s="81"/>
      <c r="E153" s="78"/>
      <c r="F153" s="78"/>
      <c r="G153" s="78"/>
    </row>
    <row r="154" spans="2:7" ht="12.75">
      <c r="B154" s="78"/>
      <c r="C154" s="78"/>
      <c r="D154" s="81"/>
      <c r="E154" s="78"/>
      <c r="F154" s="78"/>
      <c r="G154" s="78"/>
    </row>
    <row r="155" spans="2:7" ht="12.75">
      <c r="B155" s="78"/>
      <c r="C155" s="78"/>
      <c r="D155" s="81"/>
      <c r="E155" s="78"/>
      <c r="F155" s="78"/>
      <c r="G155" s="78"/>
    </row>
    <row r="156" spans="2:7" ht="12.75">
      <c r="B156" s="78"/>
      <c r="C156" s="78"/>
      <c r="D156" s="81"/>
      <c r="E156" s="78"/>
      <c r="F156" s="78"/>
      <c r="G156" s="78"/>
    </row>
    <row r="157" spans="2:7" ht="12.75">
      <c r="B157" s="78"/>
      <c r="C157" s="78"/>
      <c r="D157" s="81"/>
      <c r="E157" s="78"/>
      <c r="F157" s="78"/>
      <c r="G157" s="78"/>
    </row>
    <row r="158" spans="2:7" ht="12.75">
      <c r="B158" s="78"/>
      <c r="C158" s="78"/>
      <c r="D158" s="81"/>
      <c r="E158" s="78"/>
      <c r="F158" s="78"/>
      <c r="G158" s="78"/>
    </row>
    <row r="159" spans="2:7" ht="12.75">
      <c r="B159" s="78"/>
      <c r="C159" s="78"/>
      <c r="D159" s="81"/>
      <c r="E159" s="78"/>
      <c r="F159" s="78"/>
      <c r="G159" s="78"/>
    </row>
    <row r="160" spans="2:7" ht="12.75">
      <c r="B160" s="78"/>
      <c r="C160" s="78"/>
      <c r="D160" s="81"/>
      <c r="E160" s="78"/>
      <c r="F160" s="78"/>
      <c r="G160" s="78"/>
    </row>
    <row r="161" spans="2:7" ht="12.75">
      <c r="B161" s="78"/>
      <c r="C161" s="78"/>
      <c r="D161" s="81"/>
      <c r="E161" s="78"/>
      <c r="F161" s="78"/>
      <c r="G161" s="78"/>
    </row>
    <row r="162" spans="2:7" ht="12.75">
      <c r="B162" s="78"/>
      <c r="C162" s="78"/>
      <c r="D162" s="81"/>
      <c r="E162" s="78"/>
      <c r="F162" s="78"/>
      <c r="G162" s="78"/>
    </row>
    <row r="163" spans="2:7" ht="12.75">
      <c r="B163" s="78"/>
      <c r="C163" s="78"/>
      <c r="D163" s="81"/>
      <c r="E163" s="78"/>
      <c r="F163" s="78"/>
      <c r="G163" s="78"/>
    </row>
    <row r="164" spans="2:7" ht="12.75">
      <c r="B164" s="78"/>
      <c r="C164" s="78"/>
      <c r="D164" s="81"/>
      <c r="E164" s="78"/>
      <c r="F164" s="78"/>
      <c r="G164" s="78"/>
    </row>
    <row r="165" spans="2:7" ht="12.75">
      <c r="B165" s="78"/>
      <c r="C165" s="78"/>
      <c r="D165" s="81"/>
      <c r="E165" s="78"/>
      <c r="F165" s="78"/>
      <c r="G165" s="78"/>
    </row>
    <row r="166" spans="2:7" ht="12.75">
      <c r="B166" s="78"/>
      <c r="C166" s="78"/>
      <c r="D166" s="81"/>
      <c r="E166" s="78"/>
      <c r="F166" s="78"/>
      <c r="G166" s="78"/>
    </row>
    <row r="167" spans="2:7" ht="12.75">
      <c r="B167" s="78"/>
      <c r="C167" s="78"/>
      <c r="D167" s="81"/>
      <c r="E167" s="78"/>
      <c r="F167" s="78"/>
      <c r="G167" s="78"/>
    </row>
    <row r="168" spans="2:7" ht="12.75">
      <c r="B168" s="78"/>
      <c r="C168" s="78"/>
      <c r="D168" s="81"/>
      <c r="E168" s="78"/>
      <c r="F168" s="78"/>
      <c r="G168" s="78"/>
    </row>
    <row r="169" spans="2:7" ht="12.75">
      <c r="B169" s="78"/>
      <c r="C169" s="78"/>
      <c r="D169" s="81"/>
      <c r="E169" s="78"/>
      <c r="F169" s="78"/>
      <c r="G169" s="78"/>
    </row>
    <row r="170" spans="2:7" ht="12.75">
      <c r="B170" s="78"/>
      <c r="C170" s="78"/>
      <c r="D170" s="81"/>
      <c r="E170" s="78"/>
      <c r="F170" s="78"/>
      <c r="G170" s="78"/>
    </row>
    <row r="171" spans="2:7" ht="12.75">
      <c r="B171" s="78"/>
      <c r="C171" s="78"/>
      <c r="D171" s="81"/>
      <c r="E171" s="78"/>
      <c r="F171" s="78"/>
      <c r="G171" s="78"/>
    </row>
    <row r="172" spans="2:7" ht="12.75">
      <c r="B172" s="78"/>
      <c r="C172" s="78"/>
      <c r="D172" s="81"/>
      <c r="E172" s="78"/>
      <c r="F172" s="78"/>
      <c r="G172" s="78"/>
    </row>
    <row r="173" spans="2:7" ht="12.75">
      <c r="B173" s="78"/>
      <c r="C173" s="78"/>
      <c r="D173" s="81"/>
      <c r="E173" s="78"/>
      <c r="F173" s="78"/>
      <c r="G173" s="78"/>
    </row>
    <row r="174" spans="2:7" ht="12.75">
      <c r="B174" s="78"/>
      <c r="C174" s="78"/>
      <c r="D174" s="81"/>
      <c r="E174" s="78"/>
      <c r="F174" s="78"/>
      <c r="G174" s="78"/>
    </row>
    <row r="175" spans="2:7" ht="12.75">
      <c r="B175" s="78"/>
      <c r="C175" s="78"/>
      <c r="D175" s="81"/>
      <c r="E175" s="78"/>
      <c r="F175" s="78"/>
      <c r="G175" s="78"/>
    </row>
    <row r="176" spans="2:7" ht="12.75">
      <c r="B176" s="78"/>
      <c r="C176" s="78"/>
      <c r="D176" s="81"/>
      <c r="E176" s="78"/>
      <c r="F176" s="78"/>
      <c r="G176" s="78"/>
    </row>
    <row r="177" spans="2:7" ht="12.75">
      <c r="B177" s="78"/>
      <c r="C177" s="78"/>
      <c r="D177" s="81"/>
      <c r="E177" s="78"/>
      <c r="F177" s="78"/>
      <c r="G177" s="78"/>
    </row>
    <row r="178" spans="2:7" ht="12.75">
      <c r="B178" s="78"/>
      <c r="C178" s="78"/>
      <c r="D178" s="81"/>
      <c r="E178" s="78"/>
      <c r="F178" s="78"/>
      <c r="G178" s="78"/>
    </row>
    <row r="179" spans="2:7" ht="12.75">
      <c r="B179" s="78"/>
      <c r="C179" s="78"/>
      <c r="D179" s="81"/>
      <c r="E179" s="78"/>
      <c r="F179" s="78"/>
      <c r="G179" s="78"/>
    </row>
    <row r="180" spans="2:7" ht="12.75">
      <c r="B180" s="78"/>
      <c r="C180" s="78"/>
      <c r="D180" s="81"/>
      <c r="E180" s="78"/>
      <c r="F180" s="78"/>
      <c r="G180" s="78"/>
    </row>
    <row r="181" spans="2:7" ht="12.75">
      <c r="B181" s="78"/>
      <c r="C181" s="78"/>
      <c r="D181" s="81"/>
      <c r="E181" s="78"/>
      <c r="F181" s="78"/>
      <c r="G181" s="78"/>
    </row>
    <row r="182" spans="2:7" ht="12.75">
      <c r="B182" s="78"/>
      <c r="C182" s="78"/>
      <c r="D182" s="81"/>
      <c r="E182" s="78"/>
      <c r="F182" s="78"/>
      <c r="G182" s="78"/>
    </row>
    <row r="183" spans="2:7" ht="12.75">
      <c r="B183" s="78"/>
      <c r="C183" s="78"/>
      <c r="D183" s="81"/>
      <c r="E183" s="78"/>
      <c r="F183" s="78"/>
      <c r="G183" s="78"/>
    </row>
  </sheetData>
  <sheetProtection/>
  <mergeCells count="5">
    <mergeCell ref="A4:D4"/>
    <mergeCell ref="A5:F5"/>
    <mergeCell ref="A6:F6"/>
    <mergeCell ref="A7:F7"/>
    <mergeCell ref="B54:D54"/>
  </mergeCells>
  <printOptions/>
  <pageMargins left="0.7479166666666667" right="0.22986111111111113" top="0.5" bottom="0.5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F3 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Волкова С.С.</cp:lastModifiedBy>
  <cp:lastPrinted>2008-03-26T12:30:33Z</cp:lastPrinted>
  <dcterms:modified xsi:type="dcterms:W3CDTF">2008-03-26T12:30:44Z</dcterms:modified>
  <cp:category/>
  <cp:version/>
  <cp:contentType/>
  <cp:contentStatus/>
</cp:coreProperties>
</file>